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N:\Brisbane\Housing Dept\Economics and Statistics\Regions\Regional Building Approvals\"/>
    </mc:Choice>
  </mc:AlternateContent>
  <xr:revisionPtr revIDLastSave="0" documentId="13_ncr:1_{FFAFF8C9-6BE4-45E7-999C-9DD8AB54C555}" xr6:coauthVersionLast="41" xr6:coauthVersionMax="43" xr10:uidLastSave="{00000000-0000-0000-0000-000000000000}"/>
  <bookViews>
    <workbookView xWindow="-120" yWindow="-120" windowWidth="29040" windowHeight="15840" activeTab="1" xr2:uid="{00000000-000D-0000-FFFF-FFFF00000000}"/>
  </bookViews>
  <sheets>
    <sheet name="Contents" sheetId="1" r:id="rId1"/>
    <sheet name="Summary" sheetId="17" r:id="rId2"/>
    <sheet name="Queensland" sheetId="14" r:id="rId3"/>
    <sheet name="Brisbane &amp; Surrounds" sheetId="2" r:id="rId4"/>
    <sheet name="Gold Coast" sheetId="4" r:id="rId5"/>
    <sheet name="Sunshine Coast" sheetId="5" r:id="rId6"/>
    <sheet name="Darling Downs &amp; South West Qld" sheetId="6" r:id="rId7"/>
    <sheet name="Burnett &amp; Wide Bay" sheetId="7" r:id="rId8"/>
    <sheet name="Central Queensland" sheetId="9" r:id="rId9"/>
    <sheet name="Mackay &amp; Whitsunday" sheetId="10" r:id="rId10"/>
    <sheet name="North Queensland" sheetId="15" r:id="rId11"/>
    <sheet name="Far North Queensland" sheetId="12" r:id="rId12"/>
  </sheets>
  <definedNames>
    <definedName name="_xlnm.Print_Area" localSheetId="5">'Sunshine Coast'!$B$1:$O$26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5" l="1"/>
  <c r="E35" i="15"/>
  <c r="F35" i="15"/>
  <c r="G35" i="15"/>
  <c r="H35" i="15"/>
  <c r="I35" i="15"/>
  <c r="D36" i="15"/>
  <c r="E36" i="15"/>
  <c r="F36" i="15"/>
  <c r="G36" i="15"/>
  <c r="H36" i="15"/>
  <c r="I36" i="15"/>
  <c r="D37" i="15"/>
  <c r="E37" i="15"/>
  <c r="F37" i="15"/>
  <c r="G37" i="15"/>
  <c r="H37" i="15"/>
  <c r="I37" i="15"/>
  <c r="D38" i="15"/>
  <c r="E38" i="15"/>
  <c r="F38" i="15"/>
  <c r="G38" i="15"/>
  <c r="H38" i="15"/>
  <c r="I38" i="15"/>
  <c r="E39" i="15"/>
  <c r="G39" i="15"/>
  <c r="I39" i="15"/>
  <c r="E40" i="15"/>
  <c r="G40" i="15"/>
  <c r="I40" i="15"/>
  <c r="E41" i="15"/>
  <c r="G41" i="15"/>
  <c r="I41" i="15"/>
  <c r="E42" i="15"/>
  <c r="G42" i="15"/>
  <c r="I42" i="15"/>
  <c r="K32" i="9" l="1"/>
  <c r="K33" i="9"/>
  <c r="K34" i="9"/>
  <c r="I32" i="9"/>
  <c r="I33" i="9"/>
  <c r="I34" i="9"/>
  <c r="G32" i="9"/>
  <c r="G33" i="9"/>
  <c r="G34" i="9"/>
  <c r="E32" i="9"/>
  <c r="E33" i="9"/>
  <c r="E34" i="9"/>
  <c r="AB13" i="4" l="1"/>
  <c r="AC13" i="4"/>
  <c r="AB14" i="4"/>
  <c r="AC14" i="4"/>
  <c r="AB15" i="4"/>
  <c r="AC15" i="4"/>
  <c r="AB16" i="4"/>
  <c r="AC16" i="4"/>
  <c r="AC17" i="4"/>
  <c r="AC18" i="4"/>
  <c r="AC19" i="4"/>
  <c r="AC20" i="4"/>
  <c r="AB21" i="4"/>
  <c r="AC21" i="4"/>
  <c r="AB22" i="4"/>
  <c r="AC22" i="4"/>
  <c r="AB23" i="4"/>
  <c r="AC23" i="4"/>
  <c r="AB24" i="4"/>
  <c r="AC24" i="4"/>
  <c r="AC25" i="4"/>
  <c r="AC26" i="4"/>
  <c r="AC27" i="4"/>
  <c r="AC28" i="4"/>
  <c r="AB29" i="4"/>
  <c r="AC29" i="4"/>
  <c r="AB30" i="4"/>
  <c r="AC30" i="4"/>
  <c r="AB31" i="4"/>
  <c r="AC31" i="4"/>
  <c r="AB32" i="4"/>
  <c r="AC32" i="4"/>
  <c r="AC33" i="4"/>
  <c r="AC34" i="4"/>
  <c r="AC35" i="4"/>
  <c r="AC36" i="4"/>
  <c r="G45" i="2"/>
  <c r="E43" i="7" l="1"/>
  <c r="F43" i="7"/>
  <c r="G43" i="7"/>
  <c r="H43" i="7"/>
  <c r="I43" i="7"/>
  <c r="J43" i="7"/>
  <c r="K43" i="7"/>
  <c r="L43" i="7"/>
  <c r="M43" i="7"/>
  <c r="N43" i="7"/>
  <c r="O43" i="7"/>
  <c r="P43" i="7"/>
  <c r="Q43" i="7"/>
  <c r="R43" i="7"/>
  <c r="S43" i="7"/>
  <c r="T43" i="7"/>
  <c r="U43" i="7"/>
  <c r="E44" i="7"/>
  <c r="F44" i="7"/>
  <c r="G44" i="7"/>
  <c r="H44" i="7"/>
  <c r="I44" i="7"/>
  <c r="J44" i="7"/>
  <c r="K44" i="7"/>
  <c r="L44" i="7"/>
  <c r="M44" i="7"/>
  <c r="N44" i="7"/>
  <c r="O44" i="7"/>
  <c r="P44" i="7"/>
  <c r="Q44" i="7"/>
  <c r="R44" i="7"/>
  <c r="S44" i="7"/>
  <c r="T44" i="7"/>
  <c r="U44" i="7"/>
  <c r="E45" i="7"/>
  <c r="F45" i="7"/>
  <c r="G45" i="7"/>
  <c r="H45" i="7"/>
  <c r="I45" i="7"/>
  <c r="J45" i="7"/>
  <c r="K45" i="7"/>
  <c r="L45" i="7"/>
  <c r="M45" i="7"/>
  <c r="N45" i="7"/>
  <c r="O45" i="7"/>
  <c r="P45" i="7"/>
  <c r="Q45" i="7"/>
  <c r="R45" i="7"/>
  <c r="S45" i="7"/>
  <c r="T45" i="7"/>
  <c r="U45" i="7"/>
  <c r="E46" i="7"/>
  <c r="F46" i="7"/>
  <c r="G46" i="7"/>
  <c r="H46" i="7"/>
  <c r="I46" i="7"/>
  <c r="J46" i="7"/>
  <c r="K46" i="7"/>
  <c r="L46" i="7"/>
  <c r="M46" i="7"/>
  <c r="N46" i="7"/>
  <c r="O46" i="7"/>
  <c r="P46" i="7"/>
  <c r="Q46" i="7"/>
  <c r="R46" i="7"/>
  <c r="S46" i="7"/>
  <c r="T46" i="7"/>
  <c r="U46" i="7"/>
  <c r="Q46" i="2"/>
  <c r="Q86" i="2" s="1"/>
  <c r="R46" i="2"/>
  <c r="R86" i="2" s="1"/>
  <c r="S46" i="2"/>
  <c r="S86" i="2" s="1"/>
  <c r="T46" i="2"/>
  <c r="T86" i="2" s="1"/>
  <c r="U46" i="2"/>
  <c r="U86" i="2" s="1"/>
  <c r="Q45" i="2"/>
  <c r="Q85" i="2" s="1"/>
  <c r="R45" i="2"/>
  <c r="R85" i="2" s="1"/>
  <c r="S45" i="2"/>
  <c r="S85" i="2" s="1"/>
  <c r="T45" i="2"/>
  <c r="T85" i="2" s="1"/>
  <c r="U45" i="2"/>
  <c r="U85" i="2" s="1"/>
  <c r="Q44" i="2"/>
  <c r="Q84" i="2" s="1"/>
  <c r="R44" i="2"/>
  <c r="R84" i="2" s="1"/>
  <c r="S44" i="2"/>
  <c r="S84" i="2" s="1"/>
  <c r="T44" i="2"/>
  <c r="T84" i="2" s="1"/>
  <c r="U44" i="2"/>
  <c r="U84" i="2" s="1"/>
  <c r="Q43" i="2"/>
  <c r="Q83" i="2" s="1"/>
  <c r="R43" i="2"/>
  <c r="R83" i="2" s="1"/>
  <c r="S43" i="2"/>
  <c r="S83" i="2" s="1"/>
  <c r="T43" i="2"/>
  <c r="T83" i="2" s="1"/>
  <c r="U43" i="2"/>
  <c r="U83" i="2" s="1"/>
  <c r="P45" i="2" l="1"/>
  <c r="P85" i="2" s="1"/>
  <c r="O45" i="2"/>
  <c r="N45" i="2"/>
  <c r="M45" i="2"/>
  <c r="L45" i="2"/>
  <c r="K45" i="2"/>
  <c r="J45" i="2"/>
  <c r="I45" i="2"/>
  <c r="H45" i="2"/>
  <c r="F45" i="2"/>
  <c r="P43" i="2" l="1"/>
  <c r="P83" i="2" s="1"/>
  <c r="P44" i="2"/>
  <c r="P84" i="2" s="1"/>
  <c r="P46" i="2"/>
  <c r="P86" i="2" s="1"/>
  <c r="Q47" i="2"/>
  <c r="Q87" i="2" s="1"/>
  <c r="S47" i="2"/>
  <c r="S87" i="2" s="1"/>
  <c r="Q48" i="2"/>
  <c r="S48" i="2"/>
  <c r="Q49" i="2"/>
  <c r="S49" i="2"/>
  <c r="Q50" i="2"/>
  <c r="S50" i="2"/>
  <c r="AB5" i="4" l="1"/>
  <c r="AC5" i="4"/>
  <c r="D29" i="12"/>
  <c r="E29" i="12"/>
  <c r="F29" i="12"/>
  <c r="G29" i="12"/>
  <c r="H29" i="12"/>
  <c r="I29" i="12"/>
  <c r="J29" i="12"/>
  <c r="K29" i="12"/>
  <c r="L29" i="12"/>
  <c r="M29" i="12"/>
  <c r="N29" i="12"/>
  <c r="O29" i="12"/>
  <c r="P29" i="12"/>
  <c r="Q29" i="12"/>
  <c r="R29" i="12"/>
  <c r="S29" i="12"/>
  <c r="T29" i="12"/>
  <c r="U29" i="12"/>
  <c r="AB5" i="12"/>
  <c r="AC5" i="12"/>
  <c r="AB13" i="12"/>
  <c r="AC13" i="12"/>
  <c r="AB21" i="12"/>
  <c r="AC21" i="12"/>
  <c r="AB39" i="12"/>
  <c r="AC39" i="12"/>
  <c r="AB47" i="12"/>
  <c r="AC47" i="12"/>
  <c r="D55" i="12"/>
  <c r="E55" i="12"/>
  <c r="F55" i="12"/>
  <c r="G55" i="12"/>
  <c r="H55" i="12"/>
  <c r="I55" i="12"/>
  <c r="J55" i="12"/>
  <c r="K55" i="12"/>
  <c r="L55" i="12"/>
  <c r="M55" i="12"/>
  <c r="N55" i="12"/>
  <c r="O55" i="12"/>
  <c r="P55" i="12"/>
  <c r="Q55" i="12"/>
  <c r="R55" i="12"/>
  <c r="S55" i="12"/>
  <c r="T55" i="12"/>
  <c r="U55" i="12"/>
  <c r="AB5" i="15"/>
  <c r="AC5" i="15"/>
  <c r="AB21" i="15"/>
  <c r="AC21" i="15"/>
  <c r="AB13" i="15"/>
  <c r="AC13" i="15"/>
  <c r="AB29" i="15"/>
  <c r="AC29" i="15"/>
  <c r="J37" i="15"/>
  <c r="K37" i="15"/>
  <c r="L37" i="15"/>
  <c r="M37" i="15"/>
  <c r="N37" i="15"/>
  <c r="O37" i="15"/>
  <c r="P37" i="15"/>
  <c r="Q37" i="15"/>
  <c r="R37" i="15"/>
  <c r="S37" i="15"/>
  <c r="T37" i="15"/>
  <c r="U37" i="15"/>
  <c r="AB45" i="15"/>
  <c r="AC45" i="15"/>
  <c r="AB53" i="15"/>
  <c r="AC53" i="15"/>
  <c r="AB61" i="15"/>
  <c r="AC61" i="15"/>
  <c r="D29" i="10"/>
  <c r="E29" i="10"/>
  <c r="F29" i="10"/>
  <c r="G29" i="10"/>
  <c r="H29" i="10"/>
  <c r="I29" i="10"/>
  <c r="J29" i="10"/>
  <c r="K29" i="10"/>
  <c r="L29" i="10"/>
  <c r="M29" i="10"/>
  <c r="N29" i="10"/>
  <c r="O29" i="10"/>
  <c r="P29" i="10"/>
  <c r="Q29" i="10"/>
  <c r="R29" i="10"/>
  <c r="S29" i="10"/>
  <c r="T29" i="10"/>
  <c r="U29" i="10"/>
  <c r="AB21" i="10"/>
  <c r="AC21" i="10"/>
  <c r="AB13" i="10"/>
  <c r="AC13" i="10"/>
  <c r="AB5" i="10"/>
  <c r="AC5" i="10"/>
  <c r="AB5" i="9"/>
  <c r="AC5" i="9"/>
  <c r="AB13" i="9"/>
  <c r="AC13" i="9"/>
  <c r="AB21" i="9"/>
  <c r="AC21" i="9"/>
  <c r="D29" i="9"/>
  <c r="D61" i="9" s="1"/>
  <c r="E29" i="9"/>
  <c r="E61" i="9" s="1"/>
  <c r="F29" i="9"/>
  <c r="F61" i="9" s="1"/>
  <c r="G29" i="9"/>
  <c r="G61" i="9" s="1"/>
  <c r="H29" i="9"/>
  <c r="H61" i="9" s="1"/>
  <c r="I29" i="9"/>
  <c r="I61" i="9" s="1"/>
  <c r="J29" i="9"/>
  <c r="J61" i="9" s="1"/>
  <c r="K29" i="9"/>
  <c r="K61" i="9" s="1"/>
  <c r="L29" i="9"/>
  <c r="L61" i="9" s="1"/>
  <c r="M29" i="9"/>
  <c r="M61" i="9" s="1"/>
  <c r="N29" i="9"/>
  <c r="N61" i="9" s="1"/>
  <c r="O29" i="9"/>
  <c r="O61" i="9" s="1"/>
  <c r="P29" i="9"/>
  <c r="P61" i="9" s="1"/>
  <c r="Q29" i="9"/>
  <c r="Q61" i="9" s="1"/>
  <c r="R29" i="9"/>
  <c r="S29" i="9"/>
  <c r="S61" i="9" s="1"/>
  <c r="T29" i="9"/>
  <c r="T61" i="9" s="1"/>
  <c r="U29" i="9"/>
  <c r="U61" i="9" s="1"/>
  <c r="AB37" i="9"/>
  <c r="AC37" i="9"/>
  <c r="AB45" i="9"/>
  <c r="AC45" i="9"/>
  <c r="AB53" i="9"/>
  <c r="AC53" i="9"/>
  <c r="R61" i="9"/>
  <c r="AB5" i="7"/>
  <c r="AC5" i="7"/>
  <c r="AB13" i="7"/>
  <c r="AC13" i="7"/>
  <c r="AB21" i="7"/>
  <c r="AC21" i="7"/>
  <c r="AB29" i="7"/>
  <c r="AC29" i="7"/>
  <c r="AB37" i="7"/>
  <c r="AC37" i="7"/>
  <c r="AB63" i="7"/>
  <c r="AC63" i="7"/>
  <c r="AB55" i="7"/>
  <c r="AC55" i="7"/>
  <c r="D45" i="7"/>
  <c r="AB5" i="6"/>
  <c r="AC5" i="6"/>
  <c r="AB13" i="6"/>
  <c r="AC13" i="6"/>
  <c r="AB21" i="6"/>
  <c r="AC21" i="6"/>
  <c r="D37" i="6"/>
  <c r="E37" i="6"/>
  <c r="F37" i="6"/>
  <c r="G37" i="6"/>
  <c r="H37" i="6"/>
  <c r="I37" i="6"/>
  <c r="J37" i="6"/>
  <c r="K37" i="6"/>
  <c r="L37" i="6"/>
  <c r="M37" i="6"/>
  <c r="N37" i="6"/>
  <c r="O37" i="6"/>
  <c r="P37" i="6"/>
  <c r="Q37" i="6"/>
  <c r="R37" i="6"/>
  <c r="S37" i="6"/>
  <c r="T37" i="6"/>
  <c r="U37" i="6"/>
  <c r="AB29" i="6"/>
  <c r="AC29" i="6"/>
  <c r="AB47" i="6"/>
  <c r="AC47" i="6"/>
  <c r="AB55" i="6"/>
  <c r="AC55" i="6"/>
  <c r="AB5" i="5"/>
  <c r="AC5" i="5"/>
  <c r="AB13" i="5"/>
  <c r="AC13" i="5"/>
  <c r="D21" i="5"/>
  <c r="E21" i="5"/>
  <c r="F21" i="5"/>
  <c r="G21" i="5"/>
  <c r="H21" i="5"/>
  <c r="I21" i="5"/>
  <c r="J21" i="5"/>
  <c r="K21" i="5"/>
  <c r="L21" i="5"/>
  <c r="M21" i="5"/>
  <c r="N21" i="5"/>
  <c r="O21" i="5"/>
  <c r="P21" i="5"/>
  <c r="Q21" i="5"/>
  <c r="R21" i="5"/>
  <c r="S21" i="5"/>
  <c r="T21" i="5"/>
  <c r="U21" i="5"/>
  <c r="AB29" i="10" l="1"/>
  <c r="AB29" i="12"/>
  <c r="AC37" i="15"/>
  <c r="AC55" i="12"/>
  <c r="AC29" i="10"/>
  <c r="AB37" i="15"/>
  <c r="AC29" i="12"/>
  <c r="AB55" i="12"/>
  <c r="AB61" i="9"/>
  <c r="AC37" i="6"/>
  <c r="AB37" i="6"/>
  <c r="AC61" i="9"/>
  <c r="AC29" i="9"/>
  <c r="AB29" i="9"/>
  <c r="AC45" i="7"/>
  <c r="AB45" i="7"/>
  <c r="AC21" i="5"/>
  <c r="AB21" i="5"/>
  <c r="D45" i="2"/>
  <c r="D85" i="2" s="1"/>
  <c r="E45" i="2"/>
  <c r="E85" i="2" s="1"/>
  <c r="F85" i="2"/>
  <c r="G85" i="2"/>
  <c r="H85" i="2"/>
  <c r="I85" i="2"/>
  <c r="J85" i="2"/>
  <c r="K85" i="2"/>
  <c r="L85" i="2"/>
  <c r="M85" i="2"/>
  <c r="N85" i="2"/>
  <c r="O85" i="2"/>
  <c r="AB5" i="2"/>
  <c r="AC5" i="2"/>
  <c r="AB13" i="2"/>
  <c r="AC13" i="2"/>
  <c r="AB21" i="2"/>
  <c r="AC21" i="2"/>
  <c r="AB29" i="2"/>
  <c r="AC29" i="2"/>
  <c r="AB37" i="2"/>
  <c r="AC37" i="2"/>
  <c r="AB53" i="2"/>
  <c r="AC53" i="2"/>
  <c r="AB61" i="2"/>
  <c r="AC61" i="2"/>
  <c r="AB69" i="2"/>
  <c r="AC69" i="2"/>
  <c r="AB77" i="2"/>
  <c r="AC77" i="2"/>
  <c r="AC5" i="14"/>
  <c r="AB5" i="14"/>
  <c r="AC45" i="2" l="1"/>
  <c r="AB45" i="2"/>
  <c r="J43" i="2"/>
  <c r="K43" i="2"/>
  <c r="L43" i="2"/>
  <c r="M43" i="2"/>
  <c r="J44" i="2"/>
  <c r="K44" i="2"/>
  <c r="L44" i="2"/>
  <c r="M44" i="2"/>
  <c r="J46" i="2"/>
  <c r="K46" i="2"/>
  <c r="L46" i="2"/>
  <c r="M46" i="2"/>
  <c r="F43" i="2" l="1"/>
  <c r="G43" i="2"/>
  <c r="H43" i="2"/>
  <c r="I43" i="2"/>
  <c r="F44" i="2"/>
  <c r="G44" i="2"/>
  <c r="H44" i="2"/>
  <c r="I44" i="2"/>
  <c r="F46" i="2"/>
  <c r="F86" i="2" s="1"/>
  <c r="G46" i="2"/>
  <c r="H46" i="2"/>
  <c r="I46" i="2"/>
  <c r="G47" i="2"/>
  <c r="I47" i="2"/>
  <c r="G48" i="2"/>
  <c r="I48" i="2"/>
  <c r="G49" i="2"/>
  <c r="I49" i="2"/>
  <c r="G50" i="2"/>
  <c r="I50" i="2"/>
  <c r="U26" i="5" l="1"/>
  <c r="U25" i="5"/>
  <c r="U24" i="5"/>
  <c r="U23" i="5"/>
  <c r="S26" i="5"/>
  <c r="S25" i="5"/>
  <c r="S24" i="5"/>
  <c r="S23" i="5"/>
  <c r="Q26" i="5"/>
  <c r="Q25" i="5"/>
  <c r="Q24" i="5"/>
  <c r="Q23" i="5"/>
  <c r="O26" i="5"/>
  <c r="O25" i="5"/>
  <c r="O24" i="5"/>
  <c r="O23" i="5"/>
  <c r="M26" i="5"/>
  <c r="M25" i="5"/>
  <c r="M24" i="5"/>
  <c r="M23" i="5"/>
  <c r="K26" i="5"/>
  <c r="K25" i="5"/>
  <c r="K24" i="5"/>
  <c r="K23" i="5"/>
  <c r="I26" i="5"/>
  <c r="I25" i="5"/>
  <c r="I24" i="5"/>
  <c r="I23" i="5"/>
  <c r="G26" i="5"/>
  <c r="G25" i="5"/>
  <c r="G24" i="5"/>
  <c r="G23" i="5"/>
  <c r="E23" i="5"/>
  <c r="E24" i="5"/>
  <c r="E25" i="5"/>
  <c r="E26" i="5"/>
  <c r="E22" i="5"/>
  <c r="F22" i="5"/>
  <c r="G22" i="5"/>
  <c r="H22" i="5"/>
  <c r="I22" i="5"/>
  <c r="J22" i="5"/>
  <c r="K22" i="5"/>
  <c r="L22" i="5"/>
  <c r="M22" i="5"/>
  <c r="N22" i="5"/>
  <c r="O22" i="5"/>
  <c r="P22" i="5"/>
  <c r="Q22" i="5"/>
  <c r="R22" i="5"/>
  <c r="S22" i="5"/>
  <c r="T22" i="5"/>
  <c r="U22" i="5"/>
  <c r="D22" i="5"/>
  <c r="E20" i="5"/>
  <c r="F20" i="5"/>
  <c r="G20" i="5"/>
  <c r="H20" i="5"/>
  <c r="I20" i="5"/>
  <c r="J20" i="5"/>
  <c r="K20" i="5"/>
  <c r="L20" i="5"/>
  <c r="M20" i="5"/>
  <c r="N20" i="5"/>
  <c r="O20" i="5"/>
  <c r="P20" i="5"/>
  <c r="Q20" i="5"/>
  <c r="R20" i="5"/>
  <c r="S20" i="5"/>
  <c r="T20" i="5"/>
  <c r="U20" i="5"/>
  <c r="D20" i="5"/>
  <c r="E19" i="5"/>
  <c r="F19" i="5"/>
  <c r="G19" i="5"/>
  <c r="H19" i="5"/>
  <c r="I19" i="5"/>
  <c r="J19" i="5"/>
  <c r="K19" i="5"/>
  <c r="L19" i="5"/>
  <c r="M19" i="5"/>
  <c r="N19" i="5"/>
  <c r="O19" i="5"/>
  <c r="P19" i="5"/>
  <c r="Q19" i="5"/>
  <c r="R19" i="5"/>
  <c r="S19" i="5"/>
  <c r="T19" i="5"/>
  <c r="U19" i="5"/>
  <c r="D19" i="5"/>
  <c r="AC10" i="5"/>
  <c r="AC9" i="5"/>
  <c r="AC8" i="5"/>
  <c r="AC7" i="5"/>
  <c r="AC6" i="5"/>
  <c r="AB6" i="5"/>
  <c r="AC4" i="5"/>
  <c r="AB4" i="5"/>
  <c r="AC3" i="5"/>
  <c r="AB3" i="5"/>
  <c r="AB3" i="2"/>
  <c r="AC3" i="2"/>
  <c r="AB4" i="2"/>
  <c r="AC4" i="2"/>
  <c r="AB6" i="2"/>
  <c r="AC6" i="2"/>
  <c r="AC7" i="2"/>
  <c r="AC8" i="2"/>
  <c r="AB3" i="12"/>
  <c r="AC3" i="12"/>
  <c r="AB4" i="12"/>
  <c r="AC4" i="12"/>
  <c r="AB6" i="12"/>
  <c r="AC6" i="12"/>
  <c r="AC7" i="12"/>
  <c r="AC8" i="12"/>
  <c r="AC9" i="12"/>
  <c r="AC10" i="12"/>
  <c r="AB11" i="12"/>
  <c r="AC11" i="12"/>
  <c r="AB12" i="12"/>
  <c r="AC12" i="12"/>
  <c r="AB14" i="12"/>
  <c r="AC14" i="12"/>
  <c r="AC15" i="12"/>
  <c r="AC16" i="12"/>
  <c r="AC17" i="12"/>
  <c r="AC18" i="12"/>
  <c r="AB19" i="12"/>
  <c r="AC19" i="12"/>
  <c r="AB20" i="12"/>
  <c r="AC20" i="12"/>
  <c r="AB22" i="12"/>
  <c r="AC22" i="12"/>
  <c r="AC23" i="12"/>
  <c r="AC24" i="12"/>
  <c r="AC25" i="12"/>
  <c r="AC26" i="12"/>
  <c r="U34" i="9"/>
  <c r="U33" i="9"/>
  <c r="U32" i="9"/>
  <c r="U31" i="9"/>
  <c r="S34" i="9"/>
  <c r="S33" i="9"/>
  <c r="S32" i="9"/>
  <c r="S31" i="9"/>
  <c r="Q34" i="9"/>
  <c r="Q33" i="9"/>
  <c r="Q32" i="9"/>
  <c r="Q31" i="9"/>
  <c r="O34" i="9"/>
  <c r="O33" i="9"/>
  <c r="O32" i="9"/>
  <c r="O31" i="9"/>
  <c r="M32" i="9"/>
  <c r="M33" i="9"/>
  <c r="AC33" i="9" s="1"/>
  <c r="M34" i="9"/>
  <c r="AC34" i="9" s="1"/>
  <c r="M31" i="9"/>
  <c r="K31" i="9"/>
  <c r="I31" i="9"/>
  <c r="G31" i="9"/>
  <c r="E31" i="9"/>
  <c r="E30" i="9"/>
  <c r="F30" i="9"/>
  <c r="G30" i="9"/>
  <c r="H30" i="9"/>
  <c r="I30" i="9"/>
  <c r="J30" i="9"/>
  <c r="K30" i="9"/>
  <c r="L30" i="9"/>
  <c r="M30" i="9"/>
  <c r="N30" i="9"/>
  <c r="O30" i="9"/>
  <c r="P30" i="9"/>
  <c r="Q30" i="9"/>
  <c r="R30" i="9"/>
  <c r="S30" i="9"/>
  <c r="T30" i="9"/>
  <c r="U30" i="9"/>
  <c r="D30" i="9"/>
  <c r="E27" i="9"/>
  <c r="F27" i="9"/>
  <c r="G27" i="9"/>
  <c r="H27" i="9"/>
  <c r="I27" i="9"/>
  <c r="J27" i="9"/>
  <c r="K27" i="9"/>
  <c r="L27" i="9"/>
  <c r="M27" i="9"/>
  <c r="N27" i="9"/>
  <c r="O27" i="9"/>
  <c r="P27" i="9"/>
  <c r="Q27" i="9"/>
  <c r="R27" i="9"/>
  <c r="S27" i="9"/>
  <c r="T27" i="9"/>
  <c r="U27" i="9"/>
  <c r="D27" i="9"/>
  <c r="E28" i="9"/>
  <c r="F28" i="9"/>
  <c r="G28" i="9"/>
  <c r="H28" i="9"/>
  <c r="I28" i="9"/>
  <c r="J28" i="9"/>
  <c r="K28" i="9"/>
  <c r="L28" i="9"/>
  <c r="M28" i="9"/>
  <c r="N28" i="9"/>
  <c r="O28" i="9"/>
  <c r="P28" i="9"/>
  <c r="Q28" i="9"/>
  <c r="R28" i="9"/>
  <c r="S28" i="9"/>
  <c r="T28" i="9"/>
  <c r="U28" i="9"/>
  <c r="D28" i="9"/>
  <c r="AB35" i="9"/>
  <c r="AC35" i="9"/>
  <c r="AB36" i="9"/>
  <c r="AC36" i="9"/>
  <c r="AB38" i="9"/>
  <c r="AC38" i="9"/>
  <c r="AC39" i="9"/>
  <c r="AC40" i="9"/>
  <c r="AC41" i="9"/>
  <c r="AC42" i="9"/>
  <c r="AB43" i="9"/>
  <c r="AC43" i="9"/>
  <c r="AB44" i="9"/>
  <c r="AC44" i="9"/>
  <c r="AB46" i="9"/>
  <c r="AC46" i="9"/>
  <c r="AC47" i="9"/>
  <c r="AC48" i="9"/>
  <c r="AC49" i="9"/>
  <c r="AC50" i="9"/>
  <c r="AC30" i="9" l="1"/>
  <c r="AC27" i="9"/>
  <c r="AB27" i="9"/>
  <c r="AB30" i="9"/>
  <c r="AC32" i="9"/>
  <c r="AC31" i="9"/>
  <c r="AC18" i="5" l="1"/>
  <c r="AC17" i="5"/>
  <c r="AC16" i="5"/>
  <c r="AC15" i="5"/>
  <c r="AC14" i="5"/>
  <c r="AB14" i="5"/>
  <c r="AC12" i="5"/>
  <c r="AB12" i="5"/>
  <c r="AC11" i="5"/>
  <c r="AB11" i="5"/>
  <c r="T28" i="10" l="1"/>
  <c r="T30" i="10"/>
  <c r="R28" i="10"/>
  <c r="R30" i="10"/>
  <c r="P28" i="10"/>
  <c r="P30" i="10"/>
  <c r="U28" i="10"/>
  <c r="U30" i="10"/>
  <c r="U31" i="10"/>
  <c r="U32" i="10"/>
  <c r="U33" i="10"/>
  <c r="U34" i="10"/>
  <c r="S28" i="10"/>
  <c r="S30" i="10"/>
  <c r="S31" i="10"/>
  <c r="S32" i="10"/>
  <c r="S33" i="10"/>
  <c r="S34" i="10"/>
  <c r="Q28" i="10"/>
  <c r="Q30" i="10"/>
  <c r="Q31" i="10"/>
  <c r="Q32" i="10"/>
  <c r="Q33" i="10"/>
  <c r="Q34" i="10"/>
  <c r="O28" i="10"/>
  <c r="O30" i="10"/>
  <c r="O31" i="10"/>
  <c r="O32" i="10"/>
  <c r="O33" i="10"/>
  <c r="O34" i="10"/>
  <c r="N28" i="10"/>
  <c r="N30" i="10"/>
  <c r="M28" i="10"/>
  <c r="M30" i="10"/>
  <c r="M31" i="10"/>
  <c r="M32" i="10"/>
  <c r="M33" i="10"/>
  <c r="M34" i="10"/>
  <c r="L28" i="10"/>
  <c r="L30" i="10"/>
  <c r="K28" i="10"/>
  <c r="K30" i="10"/>
  <c r="K31" i="10"/>
  <c r="K32" i="10"/>
  <c r="K33" i="10"/>
  <c r="K34" i="10"/>
  <c r="J28" i="10"/>
  <c r="J30" i="10"/>
  <c r="I28" i="10"/>
  <c r="I30" i="10"/>
  <c r="I31" i="10"/>
  <c r="I32" i="10"/>
  <c r="I33" i="10"/>
  <c r="I34" i="10"/>
  <c r="H28" i="10"/>
  <c r="H30" i="10"/>
  <c r="U27" i="10"/>
  <c r="T27" i="10"/>
  <c r="S27" i="10"/>
  <c r="R27" i="10"/>
  <c r="Q27" i="10"/>
  <c r="P27" i="10"/>
  <c r="O27" i="10"/>
  <c r="N27" i="10"/>
  <c r="M27" i="10"/>
  <c r="L27" i="10"/>
  <c r="K27" i="10"/>
  <c r="J27" i="10"/>
  <c r="I27" i="10"/>
  <c r="H27" i="10"/>
  <c r="G28" i="10"/>
  <c r="G30" i="10"/>
  <c r="G31" i="10"/>
  <c r="G32" i="10"/>
  <c r="G33" i="10"/>
  <c r="G34" i="10"/>
  <c r="G27" i="10"/>
  <c r="F28" i="10"/>
  <c r="F30" i="10"/>
  <c r="F27" i="10"/>
  <c r="E28" i="10"/>
  <c r="E30" i="10"/>
  <c r="E31" i="10"/>
  <c r="E32" i="10"/>
  <c r="E33" i="10"/>
  <c r="E34" i="10"/>
  <c r="E27" i="10"/>
  <c r="D28" i="10"/>
  <c r="D30" i="10"/>
  <c r="D27" i="10"/>
  <c r="AC26" i="10"/>
  <c r="AC25" i="10"/>
  <c r="AC24" i="10"/>
  <c r="AC23" i="10"/>
  <c r="AC22" i="10"/>
  <c r="AB22" i="10"/>
  <c r="AC20" i="10"/>
  <c r="AB20" i="10"/>
  <c r="AC19" i="10"/>
  <c r="AB19" i="10"/>
  <c r="AC18" i="10"/>
  <c r="AC17" i="10"/>
  <c r="AC16" i="10"/>
  <c r="AC15" i="10"/>
  <c r="AC14" i="10"/>
  <c r="AB14" i="10"/>
  <c r="AC12" i="10"/>
  <c r="AB12" i="10"/>
  <c r="AC11" i="10"/>
  <c r="AB11" i="10"/>
  <c r="AC10" i="10"/>
  <c r="AC9" i="10"/>
  <c r="AC8" i="10"/>
  <c r="AC7" i="10"/>
  <c r="AC6" i="10"/>
  <c r="AB6" i="10"/>
  <c r="AC4" i="10"/>
  <c r="AB4" i="10"/>
  <c r="AC3" i="10"/>
  <c r="AB3" i="10"/>
  <c r="AC42" i="7"/>
  <c r="AC41" i="7"/>
  <c r="AC40" i="7"/>
  <c r="AC39" i="7"/>
  <c r="AC38" i="7"/>
  <c r="AB38" i="7"/>
  <c r="AC36" i="7"/>
  <c r="AB36" i="7"/>
  <c r="AC35" i="7"/>
  <c r="AB35" i="7"/>
  <c r="S47" i="7"/>
  <c r="S48" i="7"/>
  <c r="S49" i="7"/>
  <c r="S50" i="7"/>
  <c r="Q47" i="7"/>
  <c r="Q48" i="7"/>
  <c r="Q49" i="7"/>
  <c r="Q50" i="7"/>
  <c r="O47" i="7"/>
  <c r="O48" i="7"/>
  <c r="O49" i="7"/>
  <c r="O50" i="7"/>
  <c r="M47" i="7"/>
  <c r="M48" i="7"/>
  <c r="M49" i="7"/>
  <c r="M50" i="7"/>
  <c r="K47" i="7"/>
  <c r="K48" i="7"/>
  <c r="K49" i="7"/>
  <c r="K50" i="7"/>
  <c r="I47" i="7"/>
  <c r="I48" i="7"/>
  <c r="I49" i="7"/>
  <c r="I50" i="7"/>
  <c r="G47" i="7"/>
  <c r="G48" i="7"/>
  <c r="G49" i="7"/>
  <c r="G50" i="7"/>
  <c r="E47" i="7"/>
  <c r="E48" i="7"/>
  <c r="E49" i="7"/>
  <c r="E50" i="7"/>
  <c r="D46" i="7"/>
  <c r="D44" i="7"/>
  <c r="D43" i="7"/>
  <c r="U50" i="7"/>
  <c r="U49" i="7"/>
  <c r="U48" i="7"/>
  <c r="U47" i="7"/>
  <c r="AB43" i="7" l="1"/>
  <c r="AC33" i="10"/>
  <c r="AC31" i="10"/>
  <c r="AC34" i="10"/>
  <c r="AC32" i="10"/>
  <c r="AC30" i="10"/>
  <c r="AB30" i="10"/>
  <c r="AB28" i="10"/>
  <c r="AC28" i="10"/>
  <c r="AB27" i="10"/>
  <c r="AC27" i="10"/>
  <c r="AB46" i="7"/>
  <c r="AC49" i="7"/>
  <c r="AB44" i="7"/>
  <c r="AC43" i="7"/>
  <c r="AC47" i="7"/>
  <c r="AC48" i="7"/>
  <c r="AC44" i="7"/>
  <c r="AC46" i="7"/>
  <c r="AC50" i="7"/>
  <c r="AC58" i="15"/>
  <c r="AC57" i="15"/>
  <c r="AC56" i="15"/>
  <c r="AC55" i="15"/>
  <c r="AC54" i="15"/>
  <c r="AB54" i="15"/>
  <c r="AC52" i="15"/>
  <c r="AB52" i="15"/>
  <c r="AC51" i="15"/>
  <c r="AB51" i="15"/>
  <c r="AC66" i="15"/>
  <c r="AC65" i="15"/>
  <c r="AC64" i="15"/>
  <c r="AC63" i="15"/>
  <c r="AC62" i="15"/>
  <c r="AB62" i="15"/>
  <c r="AC60" i="15"/>
  <c r="AB60" i="15"/>
  <c r="AC59" i="15"/>
  <c r="AB59" i="15"/>
  <c r="U42" i="15" l="1"/>
  <c r="S42" i="15"/>
  <c r="Q42" i="15"/>
  <c r="O42" i="15"/>
  <c r="M42" i="15"/>
  <c r="K42" i="15"/>
  <c r="U41" i="15"/>
  <c r="S41" i="15"/>
  <c r="Q41" i="15"/>
  <c r="O41" i="15"/>
  <c r="M41" i="15"/>
  <c r="K41" i="15"/>
  <c r="U40" i="15"/>
  <c r="S40" i="15"/>
  <c r="Q40" i="15"/>
  <c r="O40" i="15"/>
  <c r="M40" i="15"/>
  <c r="K40" i="15"/>
  <c r="U39" i="15"/>
  <c r="S39" i="15"/>
  <c r="Q39" i="15"/>
  <c r="O39" i="15"/>
  <c r="M39" i="15"/>
  <c r="K39" i="15"/>
  <c r="U38" i="15"/>
  <c r="T38" i="15"/>
  <c r="S38" i="15"/>
  <c r="R38" i="15"/>
  <c r="Q38" i="15"/>
  <c r="P38" i="15"/>
  <c r="O38" i="15"/>
  <c r="N38" i="15"/>
  <c r="M38" i="15"/>
  <c r="L38" i="15"/>
  <c r="K38" i="15"/>
  <c r="J38" i="15"/>
  <c r="U36" i="15"/>
  <c r="T36" i="15"/>
  <c r="S36" i="15"/>
  <c r="R36" i="15"/>
  <c r="Q36" i="15"/>
  <c r="P36" i="15"/>
  <c r="O36" i="15"/>
  <c r="N36" i="15"/>
  <c r="M36" i="15"/>
  <c r="L36" i="15"/>
  <c r="K36" i="15"/>
  <c r="J36" i="15"/>
  <c r="U35" i="15"/>
  <c r="T35" i="15"/>
  <c r="S35" i="15"/>
  <c r="R35" i="15"/>
  <c r="Q35" i="15"/>
  <c r="P35" i="15"/>
  <c r="O35" i="15"/>
  <c r="N35" i="15"/>
  <c r="M35" i="15"/>
  <c r="L35" i="15"/>
  <c r="K35" i="15"/>
  <c r="J35" i="15"/>
  <c r="AC49" i="15"/>
  <c r="AB46" i="15"/>
  <c r="AC44" i="15"/>
  <c r="AB44" i="15"/>
  <c r="AC43" i="15"/>
  <c r="AB43" i="15"/>
  <c r="AC34" i="15"/>
  <c r="AC33" i="15"/>
  <c r="AC32" i="15"/>
  <c r="AC31" i="15"/>
  <c r="AC30" i="15"/>
  <c r="AB30" i="15"/>
  <c r="AC28" i="15"/>
  <c r="AB28" i="15"/>
  <c r="AC27" i="15"/>
  <c r="AB27" i="15"/>
  <c r="AC26" i="15"/>
  <c r="AC25" i="15"/>
  <c r="AC24" i="15"/>
  <c r="AC23" i="15"/>
  <c r="AC22" i="15"/>
  <c r="AB22" i="15"/>
  <c r="AC20" i="15"/>
  <c r="AB20" i="15"/>
  <c r="AC19" i="15"/>
  <c r="AB19" i="15"/>
  <c r="AC18" i="15"/>
  <c r="AC17" i="15"/>
  <c r="AC16" i="15"/>
  <c r="AC15" i="15"/>
  <c r="AC14" i="15"/>
  <c r="AB14" i="15"/>
  <c r="AC12" i="15"/>
  <c r="AB12" i="15"/>
  <c r="AC11" i="15"/>
  <c r="AB11" i="15"/>
  <c r="AC10" i="15"/>
  <c r="AC9" i="15"/>
  <c r="AC8" i="15"/>
  <c r="AC7" i="15"/>
  <c r="AC6" i="15"/>
  <c r="AB6" i="15"/>
  <c r="AC4" i="15"/>
  <c r="AB4" i="15"/>
  <c r="AC3" i="15"/>
  <c r="AB3" i="15"/>
  <c r="AC39" i="15" l="1"/>
  <c r="AC40" i="15"/>
  <c r="AC41" i="15"/>
  <c r="AB38" i="15"/>
  <c r="AC35" i="15"/>
  <c r="AB35" i="15"/>
  <c r="AC36" i="15"/>
  <c r="AC38" i="15"/>
  <c r="AB36" i="15"/>
  <c r="AC42" i="15"/>
  <c r="AC50" i="15"/>
  <c r="AC47" i="15"/>
  <c r="AC48" i="15"/>
  <c r="AC46" i="15"/>
  <c r="AC60" i="6"/>
  <c r="AC59" i="6"/>
  <c r="AC58" i="6"/>
  <c r="AC57" i="6"/>
  <c r="AC56" i="6"/>
  <c r="AB56" i="6"/>
  <c r="AC54" i="6"/>
  <c r="AB54" i="6"/>
  <c r="AC53" i="6"/>
  <c r="AB53" i="6"/>
  <c r="U47" i="2" l="1"/>
  <c r="U48" i="2"/>
  <c r="U49" i="2"/>
  <c r="U50" i="2"/>
  <c r="G59" i="9" l="1"/>
  <c r="AC68" i="7"/>
  <c r="AC67" i="7"/>
  <c r="AC66" i="7"/>
  <c r="AC65" i="7"/>
  <c r="AC64" i="7"/>
  <c r="AB64" i="7"/>
  <c r="AC62" i="7"/>
  <c r="AB62" i="7"/>
  <c r="AC61" i="7"/>
  <c r="AB61" i="7"/>
  <c r="AC60" i="7"/>
  <c r="AB11" i="2"/>
  <c r="AB14" i="2"/>
  <c r="AB12" i="2"/>
  <c r="AB19" i="2"/>
  <c r="AB20" i="2"/>
  <c r="AB22" i="2"/>
  <c r="AB22" i="9" l="1"/>
  <c r="U60" i="12"/>
  <c r="U59" i="12"/>
  <c r="U58" i="12"/>
  <c r="U57" i="12"/>
  <c r="U56" i="12"/>
  <c r="T56" i="12"/>
  <c r="U54" i="12"/>
  <c r="T54" i="12"/>
  <c r="U53" i="12"/>
  <c r="T53" i="12"/>
  <c r="U34" i="12"/>
  <c r="U33" i="12"/>
  <c r="U32" i="12"/>
  <c r="U31" i="12"/>
  <c r="U30" i="12"/>
  <c r="T30" i="12"/>
  <c r="U28" i="12"/>
  <c r="T28" i="12"/>
  <c r="U27" i="12"/>
  <c r="T27" i="12"/>
  <c r="U66" i="9"/>
  <c r="U65" i="9"/>
  <c r="U64" i="9"/>
  <c r="U63" i="9"/>
  <c r="U62" i="9"/>
  <c r="T62" i="9"/>
  <c r="U60" i="9"/>
  <c r="T60" i="9"/>
  <c r="U59" i="9"/>
  <c r="T59" i="9"/>
  <c r="U42" i="6"/>
  <c r="U41" i="6"/>
  <c r="U40" i="6"/>
  <c r="U39" i="6"/>
  <c r="U38" i="6"/>
  <c r="T38" i="6"/>
  <c r="U36" i="6"/>
  <c r="T36" i="6"/>
  <c r="U35" i="6"/>
  <c r="T35" i="6"/>
  <c r="U90" i="2"/>
  <c r="U89" i="2"/>
  <c r="U88" i="2"/>
  <c r="U87" i="2"/>
  <c r="S60" i="12"/>
  <c r="S59" i="12"/>
  <c r="S58" i="12"/>
  <c r="S57" i="12"/>
  <c r="S56" i="12"/>
  <c r="R56" i="12"/>
  <c r="S54" i="12"/>
  <c r="R54" i="12"/>
  <c r="S53" i="12"/>
  <c r="R53" i="12"/>
  <c r="S34" i="12"/>
  <c r="S33" i="12"/>
  <c r="S32" i="12"/>
  <c r="S31" i="12"/>
  <c r="S30" i="12"/>
  <c r="R30" i="12"/>
  <c r="S28" i="12"/>
  <c r="R28" i="12"/>
  <c r="S27" i="12"/>
  <c r="R27" i="12"/>
  <c r="S66" i="9"/>
  <c r="S65" i="9"/>
  <c r="S64" i="9"/>
  <c r="S63" i="9"/>
  <c r="S62" i="9"/>
  <c r="R62" i="9"/>
  <c r="S60" i="9"/>
  <c r="R60" i="9"/>
  <c r="S59" i="9"/>
  <c r="R59" i="9"/>
  <c r="S42" i="6" l="1"/>
  <c r="S41" i="6"/>
  <c r="S40" i="6"/>
  <c r="S39" i="6"/>
  <c r="S38" i="6"/>
  <c r="R38" i="6"/>
  <c r="S36" i="6"/>
  <c r="R36" i="6"/>
  <c r="S35" i="6"/>
  <c r="R35" i="6"/>
  <c r="S90" i="2"/>
  <c r="S89" i="2"/>
  <c r="S88" i="2"/>
  <c r="P60" i="9"/>
  <c r="AB3" i="4"/>
  <c r="Q60" i="12"/>
  <c r="Q59" i="12"/>
  <c r="Q58" i="12"/>
  <c r="Q57" i="12"/>
  <c r="Q56" i="12"/>
  <c r="P56" i="12"/>
  <c r="Q54" i="12"/>
  <c r="P54" i="12"/>
  <c r="Q53" i="12"/>
  <c r="P53" i="12"/>
  <c r="Q34" i="12"/>
  <c r="Q33" i="12"/>
  <c r="Q32" i="12"/>
  <c r="Q31" i="12"/>
  <c r="Q30" i="12"/>
  <c r="P30" i="12"/>
  <c r="Q28" i="12"/>
  <c r="P28" i="12"/>
  <c r="Q27" i="12"/>
  <c r="P27" i="12"/>
  <c r="Q66" i="9"/>
  <c r="Q65" i="9"/>
  <c r="Q64" i="9"/>
  <c r="Q63" i="9"/>
  <c r="Q62" i="9"/>
  <c r="P62" i="9"/>
  <c r="Q60" i="9"/>
  <c r="Q59" i="9"/>
  <c r="P59" i="9"/>
  <c r="Q42" i="6"/>
  <c r="Q41" i="6"/>
  <c r="Q40" i="6"/>
  <c r="Q39" i="6"/>
  <c r="Q38" i="6"/>
  <c r="P38" i="6"/>
  <c r="Q36" i="6"/>
  <c r="P36" i="6"/>
  <c r="Q35" i="6"/>
  <c r="P35" i="6"/>
  <c r="Q90" i="2"/>
  <c r="Q89" i="2"/>
  <c r="Q88" i="2"/>
  <c r="AC85" i="2"/>
  <c r="AB85" i="2"/>
  <c r="O60" i="12"/>
  <c r="O59" i="12"/>
  <c r="O58" i="12"/>
  <c r="O57" i="12"/>
  <c r="O56" i="12"/>
  <c r="N56" i="12"/>
  <c r="O54" i="12"/>
  <c r="N54" i="12"/>
  <c r="O53" i="12"/>
  <c r="N53" i="12"/>
  <c r="O34" i="12"/>
  <c r="O33" i="12"/>
  <c r="O32" i="12"/>
  <c r="O31" i="12"/>
  <c r="O30" i="12"/>
  <c r="N30" i="12"/>
  <c r="O28" i="12"/>
  <c r="N28" i="12"/>
  <c r="O27" i="12"/>
  <c r="N27" i="12"/>
  <c r="AC19" i="9"/>
  <c r="O66" i="9"/>
  <c r="O65" i="9"/>
  <c r="O64" i="9"/>
  <c r="O63" i="9"/>
  <c r="O62" i="9"/>
  <c r="N62" i="9"/>
  <c r="O60" i="9"/>
  <c r="N60" i="9"/>
  <c r="O59" i="9"/>
  <c r="N59" i="9"/>
  <c r="O42" i="6"/>
  <c r="O41" i="6"/>
  <c r="O40" i="6"/>
  <c r="O39" i="6"/>
  <c r="O38" i="6"/>
  <c r="N38" i="6"/>
  <c r="O36" i="6"/>
  <c r="N36" i="6"/>
  <c r="O35" i="6"/>
  <c r="N35" i="6"/>
  <c r="AC9" i="4"/>
  <c r="O50" i="2"/>
  <c r="O90" i="2" s="1"/>
  <c r="O49" i="2"/>
  <c r="O89" i="2" s="1"/>
  <c r="O48" i="2"/>
  <c r="O88" i="2" s="1"/>
  <c r="O47" i="2"/>
  <c r="O87" i="2" s="1"/>
  <c r="O46" i="2"/>
  <c r="O86" i="2" s="1"/>
  <c r="N46" i="2"/>
  <c r="N86" i="2" s="1"/>
  <c r="O44" i="2"/>
  <c r="O84" i="2" s="1"/>
  <c r="N44" i="2"/>
  <c r="N84" i="2" s="1"/>
  <c r="O43" i="2"/>
  <c r="O83" i="2" s="1"/>
  <c r="N43" i="2"/>
  <c r="N83" i="2" s="1"/>
  <c r="M60" i="12"/>
  <c r="M59" i="12"/>
  <c r="M58" i="12"/>
  <c r="M57" i="12"/>
  <c r="M56" i="12"/>
  <c r="L56" i="12"/>
  <c r="M54" i="12"/>
  <c r="L54" i="12"/>
  <c r="M53" i="12"/>
  <c r="L53" i="12"/>
  <c r="M34" i="12"/>
  <c r="M33" i="12"/>
  <c r="M32" i="12"/>
  <c r="M31" i="12"/>
  <c r="M30" i="12"/>
  <c r="L30" i="12"/>
  <c r="M28" i="12"/>
  <c r="L28" i="12"/>
  <c r="M27" i="12"/>
  <c r="L27" i="12"/>
  <c r="M66" i="9"/>
  <c r="M65" i="9"/>
  <c r="M64" i="9"/>
  <c r="M63" i="9"/>
  <c r="M62" i="9"/>
  <c r="L62" i="9"/>
  <c r="M60" i="9"/>
  <c r="L60" i="9"/>
  <c r="M59" i="9"/>
  <c r="L59" i="9"/>
  <c r="AB19" i="5"/>
  <c r="M50" i="2"/>
  <c r="M90" i="2" s="1"/>
  <c r="M49" i="2"/>
  <c r="M89" i="2" s="1"/>
  <c r="M48" i="2"/>
  <c r="M88" i="2" s="1"/>
  <c r="M47" i="2"/>
  <c r="M87" i="2" s="1"/>
  <c r="M86" i="2"/>
  <c r="L86" i="2"/>
  <c r="M84" i="2"/>
  <c r="L84" i="2"/>
  <c r="M83" i="2"/>
  <c r="L83" i="2"/>
  <c r="M42" i="6"/>
  <c r="M41" i="6"/>
  <c r="M40" i="6"/>
  <c r="M39" i="6"/>
  <c r="M38" i="6"/>
  <c r="L38" i="6"/>
  <c r="M36" i="6"/>
  <c r="L36" i="6"/>
  <c r="M35" i="6"/>
  <c r="L35" i="6"/>
  <c r="AB53" i="7"/>
  <c r="AC4" i="14" l="1"/>
  <c r="AC6" i="14"/>
  <c r="AC7" i="14"/>
  <c r="AC8" i="14"/>
  <c r="AC9" i="14"/>
  <c r="AC10" i="14"/>
  <c r="AC3" i="14"/>
  <c r="K34" i="12"/>
  <c r="K33" i="12"/>
  <c r="K32" i="12"/>
  <c r="K31" i="12"/>
  <c r="K30" i="12"/>
  <c r="J30" i="12"/>
  <c r="K28" i="12"/>
  <c r="J28" i="12"/>
  <c r="K27" i="12"/>
  <c r="J27" i="12"/>
  <c r="K60" i="12"/>
  <c r="K59" i="12"/>
  <c r="K58" i="12"/>
  <c r="K57" i="12"/>
  <c r="K56" i="12"/>
  <c r="J56" i="12"/>
  <c r="K54" i="12"/>
  <c r="J54" i="12"/>
  <c r="K53" i="12"/>
  <c r="J53" i="12"/>
  <c r="AC37" i="12"/>
  <c r="AC38" i="12"/>
  <c r="AC40" i="12"/>
  <c r="AC41" i="12"/>
  <c r="AC42" i="12"/>
  <c r="AC43" i="12"/>
  <c r="AC44" i="12"/>
  <c r="AC45" i="12"/>
  <c r="AC46" i="12"/>
  <c r="AC48" i="12"/>
  <c r="AC49" i="12"/>
  <c r="AC50" i="12"/>
  <c r="AC51" i="12"/>
  <c r="AC52" i="12"/>
  <c r="K66" i="9"/>
  <c r="K65" i="9"/>
  <c r="K64" i="9"/>
  <c r="K63" i="9"/>
  <c r="K62" i="9"/>
  <c r="J62" i="9"/>
  <c r="K60" i="9"/>
  <c r="J60" i="9"/>
  <c r="K59" i="9"/>
  <c r="J59" i="9"/>
  <c r="AC51" i="9"/>
  <c r="AC52" i="9"/>
  <c r="AC54" i="9"/>
  <c r="AC55" i="9"/>
  <c r="AC56" i="9"/>
  <c r="AC57" i="9"/>
  <c r="AC58" i="9"/>
  <c r="AC3" i="9"/>
  <c r="AC4" i="9"/>
  <c r="AC6" i="9"/>
  <c r="AC7" i="9"/>
  <c r="AC8" i="9"/>
  <c r="AC9" i="9"/>
  <c r="AC10" i="9"/>
  <c r="AC11" i="9"/>
  <c r="AC12" i="9"/>
  <c r="AC14" i="9"/>
  <c r="AC15" i="9"/>
  <c r="AC16" i="9"/>
  <c r="AC17" i="9"/>
  <c r="AC18" i="9"/>
  <c r="AC20" i="9"/>
  <c r="AC22" i="9"/>
  <c r="AC23" i="9"/>
  <c r="AC24" i="9"/>
  <c r="AC25" i="9"/>
  <c r="AC26" i="9"/>
  <c r="AC3" i="7"/>
  <c r="AC4" i="7"/>
  <c r="AC6" i="7"/>
  <c r="AC7" i="7"/>
  <c r="AC8" i="7"/>
  <c r="AC9" i="7"/>
  <c r="AC10" i="7"/>
  <c r="AC11" i="7"/>
  <c r="AC12" i="7"/>
  <c r="AC14" i="7"/>
  <c r="AC15" i="7"/>
  <c r="AC16" i="7"/>
  <c r="AC17" i="7"/>
  <c r="AC18" i="7"/>
  <c r="AC19" i="7"/>
  <c r="AC20" i="7"/>
  <c r="AC22" i="7"/>
  <c r="AC23" i="7"/>
  <c r="AC24" i="7"/>
  <c r="AC25" i="7"/>
  <c r="AC26" i="7"/>
  <c r="AC27" i="7"/>
  <c r="AC28" i="7"/>
  <c r="AC30" i="7"/>
  <c r="AC31" i="7"/>
  <c r="AC32" i="7"/>
  <c r="AC33" i="7"/>
  <c r="AC34" i="7"/>
  <c r="AC53" i="7"/>
  <c r="AC54" i="7"/>
  <c r="AC56" i="7"/>
  <c r="AC57" i="7"/>
  <c r="AC58" i="7"/>
  <c r="AC59" i="7"/>
  <c r="K42" i="6"/>
  <c r="K41" i="6"/>
  <c r="K40" i="6"/>
  <c r="K39" i="6"/>
  <c r="K38" i="6"/>
  <c r="J38" i="6"/>
  <c r="K36" i="6"/>
  <c r="J36" i="6"/>
  <c r="K35" i="6"/>
  <c r="J35" i="6"/>
  <c r="AC4" i="6"/>
  <c r="AC6" i="6"/>
  <c r="AC7" i="6"/>
  <c r="AC8" i="6"/>
  <c r="AC9" i="6"/>
  <c r="AC10" i="6"/>
  <c r="AC11" i="6"/>
  <c r="AC12" i="6"/>
  <c r="AC14" i="6"/>
  <c r="AC15" i="6"/>
  <c r="AC16" i="6"/>
  <c r="AC17" i="6"/>
  <c r="AC18" i="6"/>
  <c r="AC19" i="6"/>
  <c r="AC20" i="6"/>
  <c r="AC22" i="6"/>
  <c r="AC23" i="6"/>
  <c r="AC24" i="6"/>
  <c r="AC25" i="6"/>
  <c r="AC26" i="6"/>
  <c r="AC27" i="6"/>
  <c r="AC28" i="6"/>
  <c r="AC30" i="6"/>
  <c r="AC31" i="6"/>
  <c r="AC32" i="6"/>
  <c r="AC33" i="6"/>
  <c r="AC34" i="6"/>
  <c r="AC45" i="6"/>
  <c r="AC46" i="6"/>
  <c r="AC48" i="6"/>
  <c r="AC49" i="6"/>
  <c r="AC50" i="6"/>
  <c r="AC51" i="6"/>
  <c r="AC52" i="6"/>
  <c r="AC3" i="6"/>
  <c r="AC20" i="5"/>
  <c r="AC22" i="5"/>
  <c r="AC23" i="5"/>
  <c r="AC24" i="5"/>
  <c r="AC25" i="5"/>
  <c r="AC26" i="5"/>
  <c r="AC19" i="5"/>
  <c r="AC11" i="2"/>
  <c r="AC12" i="2"/>
  <c r="AC14" i="2"/>
  <c r="AC15" i="2"/>
  <c r="AC16" i="2"/>
  <c r="AC17" i="2"/>
  <c r="AC18" i="2"/>
  <c r="AC19" i="2"/>
  <c r="AC20" i="2"/>
  <c r="AC22" i="2"/>
  <c r="AC23" i="2"/>
  <c r="AC24" i="2"/>
  <c r="AC25" i="2"/>
  <c r="AC26" i="2"/>
  <c r="AC27" i="2"/>
  <c r="AC28" i="2"/>
  <c r="AC30" i="2"/>
  <c r="AC31" i="2"/>
  <c r="AC32" i="2"/>
  <c r="AC33" i="2"/>
  <c r="AC34" i="2"/>
  <c r="AC35" i="2"/>
  <c r="AC36" i="2"/>
  <c r="AC38" i="2"/>
  <c r="AC39" i="2"/>
  <c r="AC40" i="2"/>
  <c r="AC41" i="2"/>
  <c r="AC42" i="2"/>
  <c r="AC51" i="2"/>
  <c r="AC52" i="2"/>
  <c r="AC54" i="2"/>
  <c r="AC55" i="2"/>
  <c r="AC56" i="2"/>
  <c r="AC57" i="2"/>
  <c r="AC58" i="2"/>
  <c r="AC59" i="2"/>
  <c r="AC60" i="2"/>
  <c r="AC62" i="2"/>
  <c r="AC63" i="2"/>
  <c r="AC64" i="2"/>
  <c r="AC65" i="2"/>
  <c r="AC66" i="2"/>
  <c r="AC67" i="2"/>
  <c r="AC68" i="2"/>
  <c r="AC70" i="2"/>
  <c r="AC71" i="2"/>
  <c r="AC72" i="2"/>
  <c r="AC73" i="2"/>
  <c r="AC74" i="2"/>
  <c r="AC75" i="2"/>
  <c r="AC76" i="2"/>
  <c r="AC78" i="2"/>
  <c r="AC79" i="2"/>
  <c r="AC80" i="2"/>
  <c r="AC81" i="2"/>
  <c r="AC82" i="2"/>
  <c r="AC9" i="2"/>
  <c r="AC10" i="2"/>
  <c r="AC4" i="4"/>
  <c r="AC6" i="4"/>
  <c r="AC7" i="4"/>
  <c r="AC8" i="4"/>
  <c r="AC10" i="4"/>
  <c r="AC3" i="4"/>
  <c r="J84" i="2"/>
  <c r="K50" i="2"/>
  <c r="K90" i="2" s="1"/>
  <c r="K49" i="2"/>
  <c r="K89" i="2" s="1"/>
  <c r="K48" i="2"/>
  <c r="K88" i="2" s="1"/>
  <c r="K47" i="2"/>
  <c r="K87" i="2" s="1"/>
  <c r="K86" i="2"/>
  <c r="J86" i="2"/>
  <c r="K84" i="2"/>
  <c r="K83" i="2"/>
  <c r="J83" i="2"/>
  <c r="AC28" i="9" l="1"/>
  <c r="I39" i="6"/>
  <c r="H53" i="12"/>
  <c r="I53" i="12"/>
  <c r="H54" i="12"/>
  <c r="I54" i="12"/>
  <c r="H56" i="12"/>
  <c r="I56" i="12"/>
  <c r="I57" i="12"/>
  <c r="I58" i="12"/>
  <c r="I59" i="12"/>
  <c r="I60" i="12"/>
  <c r="H27" i="12"/>
  <c r="I27" i="12"/>
  <c r="H28" i="12"/>
  <c r="I28" i="12"/>
  <c r="H30" i="12"/>
  <c r="I30" i="12"/>
  <c r="I31" i="12"/>
  <c r="I32" i="12"/>
  <c r="I33" i="12"/>
  <c r="I34" i="12"/>
  <c r="H59" i="9"/>
  <c r="I59" i="9"/>
  <c r="H60" i="9"/>
  <c r="I60" i="9"/>
  <c r="H62" i="9"/>
  <c r="I62" i="9"/>
  <c r="I63" i="9"/>
  <c r="I64" i="9"/>
  <c r="I65" i="9"/>
  <c r="I66" i="9"/>
  <c r="H35" i="6"/>
  <c r="I35" i="6"/>
  <c r="H36" i="6"/>
  <c r="I36" i="6"/>
  <c r="H38" i="6"/>
  <c r="I38" i="6"/>
  <c r="I40" i="6"/>
  <c r="I41" i="6"/>
  <c r="I42" i="6"/>
  <c r="H84" i="2" l="1"/>
  <c r="I84" i="2"/>
  <c r="I86" i="2"/>
  <c r="I87" i="2"/>
  <c r="I88" i="2"/>
  <c r="I89" i="2"/>
  <c r="I90" i="2"/>
  <c r="H86" i="2"/>
  <c r="H83" i="2"/>
  <c r="I83" i="2"/>
  <c r="AB6" i="14"/>
  <c r="AB4" i="14"/>
  <c r="AB3" i="14"/>
  <c r="G34" i="12"/>
  <c r="G33" i="12"/>
  <c r="G32" i="12"/>
  <c r="G31" i="12"/>
  <c r="G30" i="12"/>
  <c r="G28" i="12"/>
  <c r="G27" i="12"/>
  <c r="E34" i="12"/>
  <c r="E28" i="12"/>
  <c r="E30" i="12"/>
  <c r="E31" i="12"/>
  <c r="E32" i="12"/>
  <c r="E33" i="12"/>
  <c r="E27" i="12"/>
  <c r="F28" i="12"/>
  <c r="F30" i="12"/>
  <c r="F27" i="12"/>
  <c r="D28" i="12"/>
  <c r="D30" i="12"/>
  <c r="D27" i="12"/>
  <c r="F56" i="12"/>
  <c r="F54" i="12"/>
  <c r="F53" i="12"/>
  <c r="G60" i="12"/>
  <c r="G59" i="12"/>
  <c r="G58" i="12"/>
  <c r="G57" i="12"/>
  <c r="G56" i="12"/>
  <c r="G54" i="12"/>
  <c r="G53" i="12"/>
  <c r="E54" i="12"/>
  <c r="E56" i="12"/>
  <c r="AC56" i="12" s="1"/>
  <c r="E57" i="12"/>
  <c r="E58" i="12"/>
  <c r="AC58" i="12" s="1"/>
  <c r="E59" i="12"/>
  <c r="E60" i="12"/>
  <c r="AC60" i="12" s="1"/>
  <c r="E53" i="12"/>
  <c r="D54" i="12"/>
  <c r="D56" i="12"/>
  <c r="D53" i="12"/>
  <c r="AB48" i="12"/>
  <c r="AB46" i="12"/>
  <c r="AB45" i="12"/>
  <c r="AB40" i="12"/>
  <c r="AB38" i="12"/>
  <c r="AB37" i="12"/>
  <c r="G66" i="9"/>
  <c r="G65" i="9"/>
  <c r="G64" i="9"/>
  <c r="G63" i="9"/>
  <c r="G62" i="9"/>
  <c r="G60" i="9"/>
  <c r="F62" i="9"/>
  <c r="F60" i="9"/>
  <c r="F59" i="9"/>
  <c r="E60" i="9"/>
  <c r="AC60" i="9" s="1"/>
  <c r="E62" i="9"/>
  <c r="E63" i="9"/>
  <c r="AC63" i="9" s="1"/>
  <c r="E64" i="9"/>
  <c r="E65" i="9"/>
  <c r="AC65" i="9" s="1"/>
  <c r="E66" i="9"/>
  <c r="E59" i="9"/>
  <c r="AC59" i="9" s="1"/>
  <c r="D60" i="9"/>
  <c r="D62" i="9"/>
  <c r="D59" i="9"/>
  <c r="AB20" i="9"/>
  <c r="AB19" i="9"/>
  <c r="AB14" i="9"/>
  <c r="AB12" i="9"/>
  <c r="AB11" i="9"/>
  <c r="AB6" i="9"/>
  <c r="AB4" i="9"/>
  <c r="AB3" i="9"/>
  <c r="AB54" i="9"/>
  <c r="AB52" i="9"/>
  <c r="AB51" i="9"/>
  <c r="AB48" i="6"/>
  <c r="AB46" i="6"/>
  <c r="AB45" i="6"/>
  <c r="AB56" i="7"/>
  <c r="AB54" i="7"/>
  <c r="AB30" i="7"/>
  <c r="AB28" i="7"/>
  <c r="AB27" i="7"/>
  <c r="AB22" i="7"/>
  <c r="AB20" i="7"/>
  <c r="AB19" i="7"/>
  <c r="AB14" i="7"/>
  <c r="AB12" i="7"/>
  <c r="AB11" i="7"/>
  <c r="AB6" i="7"/>
  <c r="AB4" i="7"/>
  <c r="AB3" i="7"/>
  <c r="G42" i="6"/>
  <c r="G41" i="6"/>
  <c r="G40" i="6"/>
  <c r="G39" i="6"/>
  <c r="G38" i="6"/>
  <c r="G36" i="6"/>
  <c r="G35" i="6"/>
  <c r="F38" i="6"/>
  <c r="F36" i="6"/>
  <c r="F35" i="6"/>
  <c r="E36" i="6"/>
  <c r="E38" i="6"/>
  <c r="E39" i="6"/>
  <c r="E40" i="6"/>
  <c r="E41" i="6"/>
  <c r="E42" i="6"/>
  <c r="E35" i="6"/>
  <c r="D36" i="6"/>
  <c r="D38" i="6"/>
  <c r="D35" i="6"/>
  <c r="AB30" i="6"/>
  <c r="AB28" i="6"/>
  <c r="AB27" i="6"/>
  <c r="AB22" i="6"/>
  <c r="AB20" i="6"/>
  <c r="AB19" i="6"/>
  <c r="AB14" i="6"/>
  <c r="AB12" i="6"/>
  <c r="AB11" i="6"/>
  <c r="AB6" i="6"/>
  <c r="AB4" i="6"/>
  <c r="AB3" i="6"/>
  <c r="AB22" i="5"/>
  <c r="AB20" i="5"/>
  <c r="AB6" i="4"/>
  <c r="AB4" i="4"/>
  <c r="AB68" i="2"/>
  <c r="AB70" i="2"/>
  <c r="AB67" i="2"/>
  <c r="AB76" i="2"/>
  <c r="AB78" i="2"/>
  <c r="AB60" i="2"/>
  <c r="AB62" i="2"/>
  <c r="AB75" i="2"/>
  <c r="AB59" i="2"/>
  <c r="AB52" i="2"/>
  <c r="AB54" i="2"/>
  <c r="AB51" i="2"/>
  <c r="AB36" i="2"/>
  <c r="AB38" i="2"/>
  <c r="AB28" i="2"/>
  <c r="AB30" i="2"/>
  <c r="AB27" i="2"/>
  <c r="AB35" i="2"/>
  <c r="G84" i="2"/>
  <c r="G86" i="2"/>
  <c r="G87" i="2"/>
  <c r="G88" i="2"/>
  <c r="G89" i="2"/>
  <c r="G90" i="2"/>
  <c r="F84" i="2"/>
  <c r="E50" i="2"/>
  <c r="E49" i="2"/>
  <c r="E48" i="2"/>
  <c r="E47" i="2"/>
  <c r="E46" i="2"/>
  <c r="E44" i="2"/>
  <c r="E43" i="2"/>
  <c r="E83" i="2" s="1"/>
  <c r="F83" i="2"/>
  <c r="G83" i="2"/>
  <c r="D46" i="2"/>
  <c r="D44" i="2"/>
  <c r="D43" i="2"/>
  <c r="D83" i="2" s="1"/>
  <c r="AB28" i="9" l="1"/>
  <c r="AB54" i="12"/>
  <c r="AB83" i="2"/>
  <c r="AB53" i="12"/>
  <c r="AB30" i="12"/>
  <c r="AC32" i="12"/>
  <c r="AC59" i="12"/>
  <c r="AB27" i="12"/>
  <c r="AC34" i="12"/>
  <c r="AB56" i="12"/>
  <c r="AB60" i="9"/>
  <c r="AB59" i="9"/>
  <c r="AB38" i="6"/>
  <c r="AC49" i="2"/>
  <c r="AC47" i="2"/>
  <c r="AC64" i="9"/>
  <c r="AB62" i="9"/>
  <c r="AC54" i="12"/>
  <c r="AC30" i="12"/>
  <c r="AC35" i="6"/>
  <c r="AB36" i="6"/>
  <c r="AC66" i="9"/>
  <c r="AC62" i="9"/>
  <c r="AB28" i="12"/>
  <c r="AC27" i="12"/>
  <c r="AB35" i="6"/>
  <c r="AC57" i="12"/>
  <c r="D84" i="2"/>
  <c r="AB84" i="2" s="1"/>
  <c r="AB44" i="2"/>
  <c r="AC53" i="12"/>
  <c r="AC33" i="12"/>
  <c r="AC31" i="12"/>
  <c r="AC28" i="12"/>
  <c r="AB46" i="2"/>
  <c r="AC42" i="6"/>
  <c r="AC40" i="6"/>
  <c r="AC38" i="6"/>
  <c r="E84" i="2"/>
  <c r="AC84" i="2" s="1"/>
  <c r="AC44" i="2"/>
  <c r="AC83" i="2"/>
  <c r="AC43" i="2"/>
  <c r="E86" i="2"/>
  <c r="AC86" i="2" s="1"/>
  <c r="AC46" i="2"/>
  <c r="E88" i="2"/>
  <c r="AC88" i="2" s="1"/>
  <c r="AC48" i="2"/>
  <c r="E90" i="2"/>
  <c r="AC90" i="2" s="1"/>
  <c r="AC50" i="2"/>
  <c r="AC41" i="6"/>
  <c r="AC39" i="6"/>
  <c r="AC36" i="6"/>
  <c r="D86" i="2"/>
  <c r="AB86" i="2" s="1"/>
  <c r="E89" i="2"/>
  <c r="AC89" i="2" s="1"/>
  <c r="E87" i="2"/>
  <c r="AC87" i="2" s="1"/>
  <c r="AB43" i="2"/>
</calcChain>
</file>

<file path=xl/sharedStrings.xml><?xml version="1.0" encoding="utf-8"?>
<sst xmlns="http://schemas.openxmlformats.org/spreadsheetml/2006/main" count="3762" uniqueCount="152">
  <si>
    <t>ABS Statistical Area Code</t>
  </si>
  <si>
    <t>ABS Statistical Area Name</t>
  </si>
  <si>
    <t>Type of Work</t>
  </si>
  <si>
    <t>No. of Dwelling Units Approved</t>
  </si>
  <si>
    <t>Brisbane - East</t>
  </si>
  <si>
    <t>Brisbane - North</t>
  </si>
  <si>
    <t>Brisbane - South</t>
  </si>
  <si>
    <t>Brisbane - West</t>
  </si>
  <si>
    <t>Brisbane - Inner City</t>
  </si>
  <si>
    <t>Ipswich</t>
  </si>
  <si>
    <t>Logan-Beaudesert</t>
  </si>
  <si>
    <t>Moreton Bay - North</t>
  </si>
  <si>
    <t>Moreton Bay - South</t>
  </si>
  <si>
    <t>Total Year-To-Date</t>
  </si>
  <si>
    <t>Alterations &amp; additions</t>
  </si>
  <si>
    <t>Total residential</t>
  </si>
  <si>
    <t>Total non-residential</t>
  </si>
  <si>
    <t>Total building</t>
  </si>
  <si>
    <t>New houses</t>
  </si>
  <si>
    <t>Total new residential</t>
  </si>
  <si>
    <t>Value of Approvals ($000)</t>
  </si>
  <si>
    <t>Total - Brisbane &amp; Surrounds</t>
  </si>
  <si>
    <t>n/a</t>
  </si>
  <si>
    <t>Gold Coast</t>
  </si>
  <si>
    <t>Beaudesert</t>
  </si>
  <si>
    <t>Jimboomba</t>
  </si>
  <si>
    <t>Boonah</t>
  </si>
  <si>
    <t>Sunshine Coast</t>
  </si>
  <si>
    <t>Gympie-Cooloola</t>
  </si>
  <si>
    <t>Charleville</t>
  </si>
  <si>
    <t>Far South West Queensland</t>
  </si>
  <si>
    <t>Total - Darling Downs &amp; South West Qld</t>
  </si>
  <si>
    <t>Wide Bay</t>
  </si>
  <si>
    <t>Bundaberg</t>
  </si>
  <si>
    <t>Hervey Bay</t>
  </si>
  <si>
    <t>Maryborough</t>
  </si>
  <si>
    <t>Total - Central Queensland</t>
  </si>
  <si>
    <t>Barcaldine - Blackall</t>
  </si>
  <si>
    <t>Longreach</t>
  </si>
  <si>
    <t>Far Central West</t>
  </si>
  <si>
    <t>Central Highlands</t>
  </si>
  <si>
    <t>Gladstone - Biloela</t>
  </si>
  <si>
    <t>Total - Far North Queensland</t>
  </si>
  <si>
    <t xml:space="preserve">Far North </t>
  </si>
  <si>
    <t>Carpentaria</t>
  </si>
  <si>
    <t>Cairns - North</t>
  </si>
  <si>
    <t>Cairns - South</t>
  </si>
  <si>
    <t>Major towns / key areas included in the Cairns Statistical Area</t>
  </si>
  <si>
    <t>Master Builders Regional Building Approvals Summary</t>
  </si>
  <si>
    <t>Source:</t>
  </si>
  <si>
    <t>Date Prepared:</t>
  </si>
  <si>
    <t>Australian Bureau of Statistics</t>
  </si>
  <si>
    <t>http://www.abs.gov.au/ausstats/abs@.nsf/mf/8731.0</t>
  </si>
  <si>
    <t>8731.0 - Building Approvals, Australia</t>
  </si>
  <si>
    <t>Contents</t>
  </si>
  <si>
    <t>Brisbane &amp; Surrounds</t>
  </si>
  <si>
    <t>Darling Downs &amp; South West Queensland</t>
  </si>
  <si>
    <t>Burnett &amp; Wide Bay</t>
  </si>
  <si>
    <t>Central Queensland</t>
  </si>
  <si>
    <t>Mackay &amp; Whitsunday</t>
  </si>
  <si>
    <t>North Queensland</t>
  </si>
  <si>
    <t>Far North Queensland</t>
  </si>
  <si>
    <t>Queensland</t>
  </si>
  <si>
    <t>301 plus 302 plus 303 plus 304 plus 305</t>
  </si>
  <si>
    <t>301 plus 302 plus 303 plus 304 plus 305 plus 310 plus 311 plus 313 plus 314</t>
  </si>
  <si>
    <t>317 plus 307 plus 315031409 plus 315031411</t>
  </si>
  <si>
    <t>308 plus 315031408 plus 315031412 plus 315031410</t>
  </si>
  <si>
    <t>306 plus 31501 plus 315021404</t>
  </si>
  <si>
    <t>30601 plus 30602</t>
  </si>
  <si>
    <t>Notes</t>
  </si>
  <si>
    <t xml:space="preserve">Other areas of interest </t>
  </si>
  <si>
    <t>Major towns / key areas</t>
  </si>
  <si>
    <t>Figures for key towns or areas within the region. These figures are included in the regional total.</t>
  </si>
  <si>
    <t>Figures for key towns or areas near the region but which form part of another statistical area. These figures are not included in the regional total.</t>
  </si>
  <si>
    <t>319021505 plus 319021506 plus 319021507 plus 319021509</t>
  </si>
  <si>
    <t>Kingaroy-Nanango region</t>
  </si>
  <si>
    <t>Kingaroy - Nanango region</t>
  </si>
  <si>
    <t>Agnes Waters - Miriam Vale</t>
  </si>
  <si>
    <t>Data up to:</t>
  </si>
  <si>
    <t>Darling Downs &amp; Maranoa (including Roma, Warwick, Stanthorpe and Goondiwindi)</t>
  </si>
  <si>
    <t>Toowoomba region (incuding Gatton)</t>
  </si>
  <si>
    <r>
      <t xml:space="preserve">Rockhampton </t>
    </r>
    <r>
      <rPr>
        <i/>
        <sz val="9"/>
        <color theme="1"/>
        <rFont val="Calibri"/>
        <family val="2"/>
        <scheme val="minor"/>
      </rPr>
      <t>(includes Yeppoon)</t>
    </r>
  </si>
  <si>
    <t>Townsville City</t>
  </si>
  <si>
    <t>Ayr-Burdekin</t>
  </si>
  <si>
    <t>318011460 &amp; 318011461</t>
  </si>
  <si>
    <t>Charters Towers - Dalrymple</t>
  </si>
  <si>
    <t>318011462 &amp; 318011463</t>
  </si>
  <si>
    <t>Ingham - Palm Island</t>
  </si>
  <si>
    <t>Mount Isa</t>
  </si>
  <si>
    <t>Mount Isa Region</t>
  </si>
  <si>
    <t>Total - Townsville Region</t>
  </si>
  <si>
    <t>Mackay Region</t>
  </si>
  <si>
    <t>Cairns Region</t>
  </si>
  <si>
    <t>Total - Cairns City</t>
  </si>
  <si>
    <t>Burnett</t>
  </si>
  <si>
    <t>Major towns / key areas included in the Fitzroy Statistical Area</t>
  </si>
  <si>
    <t>Bowen Basin -North</t>
  </si>
  <si>
    <t>Whitsunday</t>
  </si>
  <si>
    <t>Mackay (city)</t>
  </si>
  <si>
    <r>
      <t xml:space="preserve">Lockyer Valley - East (Laidley)  </t>
    </r>
    <r>
      <rPr>
        <i/>
        <sz val="9"/>
        <color theme="1"/>
        <rFont val="Calibri"/>
        <family val="2"/>
        <scheme val="minor"/>
      </rPr>
      <t>(also included in Ipswich 307)</t>
    </r>
  </si>
  <si>
    <t>Sunshine Coast LGA</t>
  </si>
  <si>
    <t>Noosa Shire</t>
  </si>
  <si>
    <t>Summary</t>
  </si>
  <si>
    <r>
      <t xml:space="preserve">Northern Highlands </t>
    </r>
    <r>
      <rPr>
        <i/>
        <sz val="9"/>
        <color theme="1"/>
        <rFont val="Calibri"/>
        <family val="2"/>
        <scheme val="minor"/>
      </rPr>
      <t>(area around Hughenden, out to Conclurry and Charters Towers)</t>
    </r>
  </si>
  <si>
    <t>Sunshine Coast Region</t>
  </si>
  <si>
    <t>Sub-total, Fitzroy</t>
  </si>
  <si>
    <t>Sub-total, Brisbane</t>
  </si>
  <si>
    <r>
      <t>Areas of interest which</t>
    </r>
    <r>
      <rPr>
        <b/>
        <i/>
        <sz val="9"/>
        <color theme="1"/>
        <rFont val="Calibri"/>
        <family val="2"/>
        <scheme val="minor"/>
      </rPr>
      <t xml:space="preserve"> do not</t>
    </r>
    <r>
      <rPr>
        <b/>
        <sz val="9"/>
        <color theme="1"/>
        <rFont val="Calibri"/>
        <family val="2"/>
        <scheme val="minor"/>
      </rPr>
      <t xml:space="preserve"> form part of the Gold Coast Statistical Area</t>
    </r>
  </si>
  <si>
    <t>Regional totals</t>
  </si>
  <si>
    <t>New other residential &lt; 4 stories</t>
  </si>
  <si>
    <t>New other residential 4+ stories</t>
  </si>
  <si>
    <t>Any advice or information included in the publication is given in good faith, but strictly on the understanding that neither Master Builders nor the Editor or any other person or organisation contributing to the publication are to incur any responsibility or legal liability whatsoever (including liability for negligence) should the advice or information be incorrect, incomplete, inappropriate or in any other way defective and all liability is therefore disclaimed. Articles published in this magazine do not necessarily reflect the opinions or policies of Master Builders, its officers and staff.</t>
  </si>
  <si>
    <t>©2014 Queensland Master Builders Association. No text, photo or graphic shall be reproduced, copied, published, broadcast, rewritten for broadcast or publication, or redistributed directly or indirectly in any medium without permission. No material or links or any portion thereof may be stored in a computer except for personal and non-commercial use.</t>
  </si>
  <si>
    <t>Current Month</t>
  </si>
  <si>
    <t>Last Month</t>
  </si>
  <si>
    <t>% change over month</t>
  </si>
  <si>
    <t>Total current 3 months</t>
  </si>
  <si>
    <t>Total previous 3 months</t>
  </si>
  <si>
    <t>% Change over 3 months</t>
  </si>
  <si>
    <t>Total Current 12 Months</t>
  </si>
  <si>
    <t xml:space="preserve">Total Previous 12 Months </t>
  </si>
  <si>
    <t>% Change over year</t>
  </si>
  <si>
    <t>Greater Brisbane</t>
  </si>
  <si>
    <t>Houses</t>
  </si>
  <si>
    <t>&lt;4 storey</t>
  </si>
  <si>
    <t>4+ storey</t>
  </si>
  <si>
    <t>-</t>
  </si>
  <si>
    <t>Darling Downs &amp; SW Qld</t>
  </si>
  <si>
    <t>Wide Bay Burnett</t>
  </si>
  <si>
    <t>Central Qld</t>
  </si>
  <si>
    <t>Mackay &amp;Whitsunday</t>
  </si>
  <si>
    <t>North Qld</t>
  </si>
  <si>
    <t>Far North Qld</t>
  </si>
  <si>
    <t xml:space="preserve"> </t>
  </si>
  <si>
    <t>Source Master Builders &amp; ABS</t>
  </si>
  <si>
    <t>NUMBER OF DWELLINGS APPROVED
(Original Data)</t>
  </si>
  <si>
    <t xml:space="preserve">Building Approvals July 2015 onwards: Queensland SA2 SuperTABLE datacube Copyright © Commonwealth of Australia 2016  </t>
  </si>
  <si>
    <t>Source: Master Builders &amp; ABS</t>
  </si>
  <si>
    <t>19 September 2019</t>
  </si>
  <si>
    <t xml:space="preserve">June 2019  </t>
  </si>
  <si>
    <t>**The ABS no longer releases regional Building Approvals data in a format that allows for the completion of this full report. **</t>
  </si>
  <si>
    <t>NUMBER OF DWELLINGS APPOVALS
JUNE 2019
(Original Data)</t>
  </si>
  <si>
    <t>Current month</t>
  </si>
  <si>
    <t>Last month</t>
  </si>
  <si>
    <t>% change over 3 months</t>
  </si>
  <si>
    <t>Total current 12 Months</t>
  </si>
  <si>
    <t xml:space="preserve">Total previous 12 Months </t>
  </si>
  <si>
    <t>% change over year</t>
  </si>
  <si>
    <t>Multi-unit</t>
  </si>
  <si>
    <t>Downs &amp; Western</t>
  </si>
  <si>
    <t>North Qld TOTAL</t>
  </si>
  <si>
    <t>NUMBER OF DWELLINGS APPOVALS
MAY 2019
(Original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</si>
</sst>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_-;\-* #,##0_-;_-* &quot;-&quot;??_-;_-@_-"/>
    <numFmt numFmtId="165" formatCode="0.0"/>
    <numFmt numFmtId="166" formatCode="0.0%"/>
  </numFmts>
  <fonts count="27"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i/>
      <sz val="9"/>
      <color theme="1"/>
      <name val="Calibri"/>
      <family val="2"/>
      <scheme val="minor"/>
    </font>
    <font>
      <b/>
      <i/>
      <sz val="9"/>
      <color theme="0"/>
      <name val="Calibri"/>
      <family val="2"/>
      <scheme val="minor"/>
    </font>
    <font>
      <b/>
      <sz val="11"/>
      <color theme="0"/>
      <name val="Calibri"/>
      <family val="2"/>
      <scheme val="minor"/>
    </font>
    <font>
      <b/>
      <sz val="11"/>
      <color theme="1"/>
      <name val="Calibri"/>
      <family val="2"/>
      <scheme val="minor"/>
    </font>
    <font>
      <u/>
      <sz val="11"/>
      <color theme="10"/>
      <name val="Calibri"/>
      <family val="2"/>
    </font>
    <font>
      <i/>
      <sz val="9"/>
      <color theme="1"/>
      <name val="Calibri"/>
      <family val="2"/>
      <scheme val="minor"/>
    </font>
    <font>
      <sz val="9"/>
      <name val="Calibri"/>
      <family val="2"/>
      <scheme val="minor"/>
    </font>
    <font>
      <b/>
      <sz val="9"/>
      <name val="Calibri"/>
      <family val="2"/>
      <scheme val="minor"/>
    </font>
    <font>
      <b/>
      <sz val="11"/>
      <name val="Calibri"/>
      <family val="2"/>
    </font>
    <font>
      <sz val="11"/>
      <name val="Calibri"/>
      <family val="2"/>
    </font>
    <font>
      <sz val="10"/>
      <name val="Arial"/>
      <family val="2"/>
    </font>
    <font>
      <u/>
      <sz val="10"/>
      <color indexed="12"/>
      <name val="Arial"/>
      <family val="2"/>
    </font>
    <font>
      <b/>
      <i/>
      <sz val="9"/>
      <name val="Calibri"/>
      <family val="2"/>
      <scheme val="minor"/>
    </font>
    <font>
      <sz val="8"/>
      <color theme="1"/>
      <name val="Calibri"/>
      <family val="2"/>
      <scheme val="minor"/>
    </font>
    <font>
      <i/>
      <sz val="11"/>
      <name val="Calibri"/>
      <family val="2"/>
    </font>
    <font>
      <b/>
      <sz val="11"/>
      <color rgb="FFFFFFFF"/>
      <name val="Calibri"/>
      <family val="2"/>
    </font>
    <font>
      <sz val="11"/>
      <color rgb="FF000000"/>
      <name val="Calibri"/>
      <family val="2"/>
    </font>
    <font>
      <b/>
      <sz val="11"/>
      <color rgb="FF000000"/>
      <name val="Calibri"/>
      <family val="2"/>
    </font>
    <font>
      <i/>
      <sz val="11"/>
      <color rgb="FF000000"/>
      <name val="Calibri"/>
      <family val="2"/>
    </font>
    <font>
      <b/>
      <sz val="9"/>
      <color theme="0" tint="-0.249977111117893"/>
      <name val="Calibri"/>
      <family val="2"/>
      <scheme val="minor"/>
    </font>
    <font>
      <b/>
      <sz val="12"/>
      <color theme="1"/>
      <name val="Calibri"/>
      <family val="2"/>
      <scheme val="minor"/>
    </font>
    <font>
      <i/>
      <sz val="11"/>
      <color theme="1"/>
      <name val="Calibri"/>
      <family val="2"/>
    </font>
  </fonts>
  <fills count="23">
    <fill>
      <patternFill patternType="none"/>
    </fill>
    <fill>
      <patternFill patternType="gray125"/>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0000FF"/>
        <bgColor indexed="64"/>
      </patternFill>
    </fill>
    <fill>
      <patternFill patternType="solid">
        <fgColor rgb="FF7030A0"/>
        <bgColor indexed="64"/>
      </patternFill>
    </fill>
    <fill>
      <patternFill patternType="solid">
        <fgColor theme="0"/>
        <bgColor indexed="64"/>
      </patternFill>
    </fill>
    <fill>
      <patternFill patternType="solid">
        <fgColor rgb="FF333F4F"/>
        <bgColor rgb="FF000000"/>
      </patternFill>
    </fill>
    <fill>
      <patternFill patternType="solid">
        <fgColor rgb="FF223777"/>
        <bgColor rgb="FF000000"/>
      </patternFill>
    </fill>
    <fill>
      <patternFill patternType="solid">
        <fgColor rgb="FF208856"/>
        <bgColor rgb="FF000000"/>
      </patternFill>
    </fill>
    <fill>
      <patternFill patternType="solid">
        <fgColor rgb="FFF8991D"/>
        <bgColor rgb="FF000000"/>
      </patternFill>
    </fill>
    <fill>
      <patternFill patternType="solid">
        <fgColor rgb="FFACB9CA"/>
        <bgColor rgb="FF000000"/>
      </patternFill>
    </fill>
    <fill>
      <patternFill patternType="solid">
        <fgColor rgb="FF9FB0E3"/>
        <bgColor rgb="FF000000"/>
      </patternFill>
    </fill>
    <fill>
      <patternFill patternType="solid">
        <fgColor rgb="FFA3E9C8"/>
        <bgColor rgb="FF000000"/>
      </patternFill>
    </fill>
    <fill>
      <patternFill patternType="solid">
        <fgColor rgb="FFFCD7A5"/>
        <bgColor rgb="FF000000"/>
      </patternFill>
    </fill>
    <fill>
      <patternFill patternType="solid">
        <fgColor rgb="FFD6DCE4"/>
        <bgColor rgb="FF000000"/>
      </patternFill>
    </fill>
    <fill>
      <patternFill patternType="solid">
        <fgColor rgb="FFCFD8F1"/>
        <bgColor rgb="FF000000"/>
      </patternFill>
    </fill>
    <fill>
      <patternFill patternType="solid">
        <fgColor rgb="FFD0F4E3"/>
        <bgColor rgb="FF000000"/>
      </patternFill>
    </fill>
    <fill>
      <patternFill patternType="solid">
        <fgColor rgb="FFFEEBD1"/>
        <bgColor rgb="FF000000"/>
      </patternFill>
    </fill>
    <fill>
      <patternFill patternType="solid">
        <fgColor rgb="FFFFFFFF"/>
        <bgColor rgb="FF000000"/>
      </patternFill>
    </fill>
    <fill>
      <patternFill patternType="solid">
        <fgColor theme="0" tint="-0.149998474074526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medium">
        <color rgb="FF000000"/>
      </left>
      <right style="thin">
        <color indexed="64"/>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rgb="FF4DCEFF"/>
      </bottom>
      <diagonal/>
    </border>
    <border>
      <left style="thin">
        <color indexed="64"/>
      </left>
      <right style="thin">
        <color indexed="64"/>
      </right>
      <top style="thin">
        <color indexed="64"/>
      </top>
      <bottom style="thin">
        <color rgb="FF4DCEFF"/>
      </bottom>
      <diagonal/>
    </border>
    <border>
      <left style="medium">
        <color rgb="FF000000"/>
      </left>
      <right style="thin">
        <color indexed="64"/>
      </right>
      <top style="thin">
        <color indexed="64"/>
      </top>
      <bottom style="thin">
        <color rgb="FF4DCEFF"/>
      </bottom>
      <diagonal/>
    </border>
    <border>
      <left style="thin">
        <color indexed="64"/>
      </left>
      <right/>
      <top style="thin">
        <color indexed="64"/>
      </top>
      <bottom style="thin">
        <color rgb="FF4DCEFF"/>
      </bottom>
      <diagonal/>
    </border>
    <border>
      <left/>
      <right/>
      <top/>
      <bottom style="medium">
        <color rgb="FF000000"/>
      </bottom>
      <diagonal/>
    </border>
    <border>
      <left style="medium">
        <color rgb="FF000000"/>
      </left>
      <right/>
      <top style="medium">
        <color indexed="64"/>
      </top>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000000"/>
      </left>
      <right style="thin">
        <color indexed="64"/>
      </right>
      <top style="thin">
        <color indexed="64"/>
      </top>
      <bottom style="medium">
        <color rgb="FF000000"/>
      </bottom>
      <diagonal/>
    </border>
    <border>
      <left/>
      <right/>
      <top/>
      <bottom style="thin">
        <color theme="6" tint="0.39997558519241921"/>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xf numFmtId="0" fontId="15" fillId="0" borderId="0"/>
    <xf numFmtId="0" fontId="16" fillId="0" borderId="0" applyNumberFormat="0" applyFill="0" applyBorder="0" applyAlignment="0" applyProtection="0">
      <alignment vertical="top"/>
      <protection locked="0"/>
    </xf>
  </cellStyleXfs>
  <cellXfs count="292">
    <xf numFmtId="0" fontId="0" fillId="0" borderId="0" xfId="0"/>
    <xf numFmtId="0" fontId="2" fillId="0" borderId="0" xfId="0" applyFont="1"/>
    <xf numFmtId="0" fontId="2" fillId="2" borderId="2" xfId="0" applyFont="1" applyFill="1" applyBorder="1"/>
    <xf numFmtId="0" fontId="2" fillId="0" borderId="2" xfId="0" applyFont="1" applyBorder="1"/>
    <xf numFmtId="0" fontId="2" fillId="2" borderId="3" xfId="0" applyFont="1" applyFill="1" applyBorder="1"/>
    <xf numFmtId="0" fontId="2" fillId="0" borderId="2" xfId="0" applyFont="1" applyFill="1" applyBorder="1"/>
    <xf numFmtId="0" fontId="3" fillId="0" borderId="2" xfId="0" applyFont="1" applyFill="1" applyBorder="1"/>
    <xf numFmtId="0" fontId="3" fillId="0" borderId="0" xfId="0" applyFont="1"/>
    <xf numFmtId="0" fontId="5" fillId="4" borderId="2" xfId="0" applyFont="1" applyFill="1" applyBorder="1"/>
    <xf numFmtId="0" fontId="3" fillId="0" borderId="1" xfId="0" applyFont="1" applyBorder="1" applyAlignment="1">
      <alignment horizontal="center" wrapText="1"/>
    </xf>
    <xf numFmtId="0" fontId="3" fillId="5" borderId="2" xfId="0" applyFont="1" applyFill="1" applyBorder="1"/>
    <xf numFmtId="164" fontId="3" fillId="5" borderId="2" xfId="1" applyNumberFormat="1" applyFont="1" applyFill="1" applyBorder="1"/>
    <xf numFmtId="0" fontId="3" fillId="5" borderId="3" xfId="0" applyFont="1" applyFill="1" applyBorder="1"/>
    <xf numFmtId="164" fontId="3" fillId="5" borderId="3" xfId="1" applyNumberFormat="1" applyFont="1" applyFill="1" applyBorder="1"/>
    <xf numFmtId="0" fontId="4" fillId="6" borderId="1" xfId="0" applyFont="1" applyFill="1" applyBorder="1" applyAlignment="1">
      <alignment horizontal="center" wrapText="1"/>
    </xf>
    <xf numFmtId="0" fontId="8" fillId="0" borderId="0" xfId="0" applyFont="1" applyFill="1"/>
    <xf numFmtId="0" fontId="3" fillId="4" borderId="2" xfId="0" applyFont="1" applyFill="1" applyBorder="1"/>
    <xf numFmtId="0" fontId="0" fillId="0" borderId="0" xfId="0" applyAlignment="1"/>
    <xf numFmtId="3" fontId="2" fillId="0" borderId="0" xfId="0" applyNumberFormat="1" applyFont="1"/>
    <xf numFmtId="17" fontId="2" fillId="0" borderId="0" xfId="0" applyNumberFormat="1" applyFont="1"/>
    <xf numFmtId="0" fontId="3" fillId="2" borderId="2" xfId="0" applyFont="1" applyFill="1" applyBorder="1"/>
    <xf numFmtId="165" fontId="2" fillId="0" borderId="0" xfId="0" applyNumberFormat="1" applyFont="1"/>
    <xf numFmtId="1" fontId="2" fillId="0" borderId="0" xfId="0" applyNumberFormat="1" applyFont="1"/>
    <xf numFmtId="2" fontId="2" fillId="0" borderId="0" xfId="0" applyNumberFormat="1" applyFont="1"/>
    <xf numFmtId="0" fontId="2" fillId="0" borderId="3" xfId="0" applyFont="1" applyFill="1" applyBorder="1"/>
    <xf numFmtId="0" fontId="2" fillId="0" borderId="0" xfId="0" applyFont="1" applyAlignment="1"/>
    <xf numFmtId="49" fontId="0" fillId="0" borderId="0" xfId="0" applyNumberFormat="1"/>
    <xf numFmtId="164" fontId="2" fillId="0" borderId="0" xfId="0" applyNumberFormat="1" applyFont="1"/>
    <xf numFmtId="0" fontId="2" fillId="0" borderId="0" xfId="0" applyNumberFormat="1" applyFont="1"/>
    <xf numFmtId="0" fontId="3" fillId="0" borderId="0" xfId="0" applyNumberFormat="1" applyFont="1"/>
    <xf numFmtId="14" fontId="2" fillId="0" borderId="0" xfId="0" applyNumberFormat="1" applyFont="1"/>
    <xf numFmtId="0" fontId="2" fillId="0" borderId="3" xfId="0" applyFont="1" applyBorder="1"/>
    <xf numFmtId="3" fontId="2" fillId="0" borderId="0" xfId="0" applyNumberFormat="1" applyFont="1" applyBorder="1"/>
    <xf numFmtId="0" fontId="2" fillId="2" borderId="0" xfId="0" applyFont="1" applyFill="1"/>
    <xf numFmtId="0" fontId="2" fillId="8" borderId="2" xfId="0" applyFont="1" applyFill="1" applyBorder="1"/>
    <xf numFmtId="0" fontId="3" fillId="8" borderId="2" xfId="0" applyFont="1" applyFill="1" applyBorder="1"/>
    <xf numFmtId="0" fontId="2" fillId="8" borderId="0" xfId="0" applyFont="1" applyFill="1"/>
    <xf numFmtId="3" fontId="2" fillId="8" borderId="0" xfId="0" applyNumberFormat="1" applyFont="1" applyFill="1"/>
    <xf numFmtId="0" fontId="6" fillId="0" borderId="2" xfId="0" applyFont="1" applyFill="1" applyBorder="1"/>
    <xf numFmtId="0" fontId="2" fillId="5" borderId="2" xfId="0" applyFont="1" applyFill="1" applyBorder="1"/>
    <xf numFmtId="3" fontId="2" fillId="2" borderId="2" xfId="0" applyNumberFormat="1" applyFont="1" applyFill="1" applyBorder="1"/>
    <xf numFmtId="3" fontId="2" fillId="2" borderId="2" xfId="1" applyNumberFormat="1" applyFont="1" applyFill="1" applyBorder="1"/>
    <xf numFmtId="3" fontId="3" fillId="2" borderId="2" xfId="0" applyNumberFormat="1" applyFont="1" applyFill="1" applyBorder="1"/>
    <xf numFmtId="3" fontId="3" fillId="2" borderId="2" xfId="1" applyNumberFormat="1" applyFont="1" applyFill="1" applyBorder="1"/>
    <xf numFmtId="3" fontId="2" fillId="0" borderId="2" xfId="0" applyNumberFormat="1" applyFont="1" applyBorder="1"/>
    <xf numFmtId="3" fontId="2" fillId="0" borderId="2" xfId="1" applyNumberFormat="1" applyFont="1" applyBorder="1"/>
    <xf numFmtId="3" fontId="3" fillId="5" borderId="2" xfId="0" applyNumberFormat="1" applyFont="1" applyFill="1" applyBorder="1"/>
    <xf numFmtId="3" fontId="3" fillId="5" borderId="2" xfId="1" applyNumberFormat="1" applyFont="1" applyFill="1" applyBorder="1"/>
    <xf numFmtId="3" fontId="3" fillId="5" borderId="3" xfId="0" applyNumberFormat="1" applyFont="1" applyFill="1" applyBorder="1"/>
    <xf numFmtId="3" fontId="3" fillId="5" borderId="3" xfId="1" applyNumberFormat="1" applyFont="1" applyFill="1" applyBorder="1"/>
    <xf numFmtId="3" fontId="3" fillId="0" borderId="2" xfId="0" applyNumberFormat="1" applyFont="1" applyFill="1" applyBorder="1"/>
    <xf numFmtId="3" fontId="3" fillId="0" borderId="2" xfId="1" applyNumberFormat="1" applyFont="1" applyFill="1" applyBorder="1"/>
    <xf numFmtId="3" fontId="3" fillId="0" borderId="2" xfId="0" applyNumberFormat="1" applyFont="1" applyBorder="1"/>
    <xf numFmtId="1" fontId="2" fillId="2" borderId="2" xfId="0" applyNumberFormat="1" applyFont="1" applyFill="1" applyBorder="1"/>
    <xf numFmtId="1" fontId="2" fillId="0" borderId="2" xfId="0" applyNumberFormat="1" applyFont="1" applyBorder="1"/>
    <xf numFmtId="1" fontId="2" fillId="0" borderId="2" xfId="0" applyNumberFormat="1" applyFont="1" applyFill="1" applyBorder="1"/>
    <xf numFmtId="3" fontId="3" fillId="0" borderId="1" xfId="0" applyNumberFormat="1" applyFont="1" applyBorder="1" applyAlignment="1">
      <alignment horizontal="center" wrapText="1"/>
    </xf>
    <xf numFmtId="3" fontId="2" fillId="0" borderId="2" xfId="1" applyNumberFormat="1" applyFont="1" applyFill="1" applyBorder="1"/>
    <xf numFmtId="3" fontId="3" fillId="8" borderId="2" xfId="1" applyNumberFormat="1" applyFont="1" applyFill="1" applyBorder="1"/>
    <xf numFmtId="3" fontId="5" fillId="4" borderId="2" xfId="1" applyNumberFormat="1" applyFont="1" applyFill="1" applyBorder="1"/>
    <xf numFmtId="3" fontId="2" fillId="0" borderId="3" xfId="1" applyNumberFormat="1" applyFont="1" applyFill="1" applyBorder="1"/>
    <xf numFmtId="3" fontId="2" fillId="0" borderId="6" xfId="0" applyNumberFormat="1" applyFont="1" applyBorder="1"/>
    <xf numFmtId="3" fontId="6" fillId="0" borderId="0" xfId="1" applyNumberFormat="1" applyFont="1" applyFill="1" applyBorder="1"/>
    <xf numFmtId="3" fontId="2" fillId="0" borderId="0" xfId="1" applyNumberFormat="1" applyFont="1" applyFill="1" applyBorder="1"/>
    <xf numFmtId="3" fontId="2" fillId="0" borderId="0" xfId="1" applyNumberFormat="1" applyFont="1" applyBorder="1"/>
    <xf numFmtId="3" fontId="6" fillId="0" borderId="0" xfId="0" applyNumberFormat="1" applyFont="1" applyFill="1" applyBorder="1"/>
    <xf numFmtId="3" fontId="11" fillId="2" borderId="2" xfId="1" applyNumberFormat="1" applyFont="1" applyFill="1" applyBorder="1"/>
    <xf numFmtId="3" fontId="2" fillId="0" borderId="2" xfId="0" applyNumberFormat="1" applyFont="1" applyFill="1" applyBorder="1"/>
    <xf numFmtId="3" fontId="2" fillId="0" borderId="3" xfId="0" applyNumberFormat="1" applyFont="1" applyFill="1" applyBorder="1"/>
    <xf numFmtId="3" fontId="12" fillId="2" borderId="2" xfId="1" applyNumberFormat="1" applyFont="1" applyFill="1" applyBorder="1"/>
    <xf numFmtId="3" fontId="11" fillId="2" borderId="2" xfId="0" applyNumberFormat="1" applyFont="1" applyFill="1" applyBorder="1"/>
    <xf numFmtId="3" fontId="12" fillId="2" borderId="2" xfId="0" applyNumberFormat="1" applyFont="1" applyFill="1" applyBorder="1"/>
    <xf numFmtId="3" fontId="6" fillId="7" borderId="2" xfId="1" applyNumberFormat="1" applyFont="1" applyFill="1" applyBorder="1"/>
    <xf numFmtId="3" fontId="6" fillId="7" borderId="2" xfId="0" applyNumberFormat="1" applyFont="1" applyFill="1" applyBorder="1"/>
    <xf numFmtId="3" fontId="4" fillId="6" borderId="1" xfId="0" applyNumberFormat="1" applyFont="1" applyFill="1" applyBorder="1" applyAlignment="1">
      <alignment horizontal="center" wrapText="1"/>
    </xf>
    <xf numFmtId="3" fontId="2" fillId="2" borderId="3" xfId="1" applyNumberFormat="1" applyFont="1" applyFill="1" applyBorder="1"/>
    <xf numFmtId="3" fontId="2" fillId="0" borderId="3" xfId="1" applyNumberFormat="1" applyFont="1" applyBorder="1"/>
    <xf numFmtId="3" fontId="5" fillId="4" borderId="2" xfId="0" applyNumberFormat="1" applyFont="1" applyFill="1" applyBorder="1"/>
    <xf numFmtId="3" fontId="3" fillId="0" borderId="3" xfId="1" applyNumberFormat="1" applyFont="1" applyFill="1" applyBorder="1"/>
    <xf numFmtId="3" fontId="3" fillId="0" borderId="3" xfId="0" applyNumberFormat="1" applyFont="1" applyFill="1" applyBorder="1"/>
    <xf numFmtId="1" fontId="3" fillId="0" borderId="1" xfId="0" applyNumberFormat="1" applyFont="1" applyBorder="1" applyAlignment="1">
      <alignment horizontal="center" wrapText="1"/>
    </xf>
    <xf numFmtId="1" fontId="4" fillId="6" borderId="1" xfId="0" applyNumberFormat="1" applyFont="1" applyFill="1" applyBorder="1" applyAlignment="1">
      <alignment horizontal="center" wrapText="1"/>
    </xf>
    <xf numFmtId="1" fontId="3" fillId="5" borderId="2" xfId="0" applyNumberFormat="1" applyFont="1" applyFill="1" applyBorder="1"/>
    <xf numFmtId="1" fontId="3" fillId="5" borderId="3" xfId="0" applyNumberFormat="1" applyFont="1" applyFill="1" applyBorder="1"/>
    <xf numFmtId="3" fontId="3" fillId="5" borderId="2" xfId="0" applyNumberFormat="1" applyFont="1" applyFill="1" applyBorder="1" applyAlignment="1">
      <alignment horizontal="left" wrapText="1"/>
    </xf>
    <xf numFmtId="3" fontId="3" fillId="0" borderId="6" xfId="0" applyNumberFormat="1" applyFont="1" applyBorder="1"/>
    <xf numFmtId="3" fontId="3" fillId="0" borderId="6" xfId="1" applyNumberFormat="1" applyFont="1" applyFill="1" applyBorder="1"/>
    <xf numFmtId="3" fontId="2" fillId="0" borderId="0" xfId="0" applyNumberFormat="1" applyFont="1" applyFill="1" applyBorder="1"/>
    <xf numFmtId="3" fontId="3" fillId="0" borderId="0" xfId="0" applyNumberFormat="1" applyFont="1" applyFill="1" applyBorder="1"/>
    <xf numFmtId="3" fontId="3" fillId="0" borderId="0" xfId="0" applyNumberFormat="1" applyFont="1" applyBorder="1"/>
    <xf numFmtId="3" fontId="3" fillId="5" borderId="2" xfId="0" applyNumberFormat="1" applyFont="1" applyFill="1" applyBorder="1" applyAlignment="1">
      <alignment wrapText="1"/>
    </xf>
    <xf numFmtId="3" fontId="2" fillId="0" borderId="2" xfId="0" applyNumberFormat="1" applyFont="1" applyFill="1" applyBorder="1" applyAlignment="1">
      <alignment vertical="top" wrapText="1"/>
    </xf>
    <xf numFmtId="3" fontId="0" fillId="0" borderId="2" xfId="0" applyNumberFormat="1" applyFill="1" applyBorder="1" applyAlignment="1">
      <alignment vertical="top" wrapText="1"/>
    </xf>
    <xf numFmtId="3" fontId="2" fillId="0" borderId="2" xfId="0" applyNumberFormat="1" applyFont="1" applyFill="1" applyBorder="1" applyAlignment="1">
      <alignment wrapText="1"/>
    </xf>
    <xf numFmtId="3" fontId="3" fillId="0" borderId="2" xfId="0" applyNumberFormat="1" applyFont="1" applyFill="1" applyBorder="1" applyAlignment="1">
      <alignment wrapText="1"/>
    </xf>
    <xf numFmtId="3" fontId="2" fillId="2" borderId="0" xfId="0" applyNumberFormat="1" applyFont="1" applyFill="1"/>
    <xf numFmtId="3" fontId="0" fillId="2" borderId="2" xfId="0" applyNumberFormat="1" applyFill="1" applyBorder="1" applyAlignment="1">
      <alignment horizontal="left" vertical="top" wrapText="1"/>
    </xf>
    <xf numFmtId="1" fontId="2" fillId="0" borderId="2" xfId="0" applyNumberFormat="1" applyFont="1" applyFill="1" applyBorder="1" applyAlignment="1">
      <alignment horizontal="right" vertical="top" wrapText="1"/>
    </xf>
    <xf numFmtId="1" fontId="3" fillId="0" borderId="2" xfId="0" applyNumberFormat="1" applyFont="1" applyFill="1" applyBorder="1" applyAlignment="1">
      <alignment horizontal="left" vertical="top" wrapText="1"/>
    </xf>
    <xf numFmtId="1" fontId="11" fillId="2" borderId="2" xfId="0" applyNumberFormat="1" applyFont="1" applyFill="1" applyBorder="1"/>
    <xf numFmtId="1" fontId="2" fillId="0" borderId="3" xfId="0" applyNumberFormat="1" applyFont="1" applyFill="1" applyBorder="1"/>
    <xf numFmtId="1" fontId="6" fillId="7" borderId="2" xfId="0" applyNumberFormat="1" applyFont="1" applyFill="1" applyBorder="1"/>
    <xf numFmtId="3" fontId="3" fillId="8" borderId="2" xfId="0" applyNumberFormat="1" applyFont="1" applyFill="1" applyBorder="1"/>
    <xf numFmtId="3" fontId="2" fillId="0" borderId="3" xfId="0" applyNumberFormat="1" applyFont="1" applyBorder="1"/>
    <xf numFmtId="3" fontId="3" fillId="0" borderId="3" xfId="0" applyNumberFormat="1" applyFont="1" applyBorder="1"/>
    <xf numFmtId="3" fontId="2" fillId="2" borderId="3" xfId="0" applyNumberFormat="1" applyFont="1" applyFill="1" applyBorder="1"/>
    <xf numFmtId="3" fontId="3" fillId="2" borderId="3" xfId="0" applyNumberFormat="1" applyFont="1" applyFill="1" applyBorder="1"/>
    <xf numFmtId="3" fontId="3" fillId="2" borderId="3" xfId="1" applyNumberFormat="1" applyFont="1" applyFill="1" applyBorder="1"/>
    <xf numFmtId="3" fontId="3" fillId="0" borderId="0" xfId="0" applyNumberFormat="1" applyFont="1"/>
    <xf numFmtId="0" fontId="3" fillId="5" borderId="2" xfId="0" applyFont="1" applyFill="1" applyBorder="1" applyAlignment="1">
      <alignment horizontal="left" wrapText="1"/>
    </xf>
    <xf numFmtId="0" fontId="3" fillId="5" borderId="2" xfId="0" applyFont="1" applyFill="1" applyBorder="1" applyAlignment="1">
      <alignment horizontal="left" wrapText="1"/>
    </xf>
    <xf numFmtId="3" fontId="11" fillId="2" borderId="0" xfId="0" applyNumberFormat="1" applyFont="1" applyFill="1" applyBorder="1"/>
    <xf numFmtId="0" fontId="11" fillId="0" borderId="0" xfId="0" applyFont="1"/>
    <xf numFmtId="3" fontId="11" fillId="0" borderId="0" xfId="0" applyNumberFormat="1" applyFont="1"/>
    <xf numFmtId="0" fontId="0" fillId="0" borderId="0" xfId="0" applyBorder="1"/>
    <xf numFmtId="0" fontId="0" fillId="0" borderId="0" xfId="0" applyFill="1" applyBorder="1"/>
    <xf numFmtId="0" fontId="12" fillId="0" borderId="1" xfId="0" applyFont="1" applyBorder="1" applyAlignment="1">
      <alignment horizontal="center" wrapText="1"/>
    </xf>
    <xf numFmtId="3" fontId="12" fillId="5" borderId="2" xfId="0" applyNumberFormat="1" applyFont="1" applyFill="1" applyBorder="1"/>
    <xf numFmtId="3" fontId="12" fillId="5" borderId="2" xfId="1" applyNumberFormat="1" applyFont="1" applyFill="1" applyBorder="1"/>
    <xf numFmtId="0" fontId="12" fillId="5" borderId="2" xfId="0" applyFont="1" applyFill="1" applyBorder="1"/>
    <xf numFmtId="164" fontId="12" fillId="5" borderId="2" xfId="1" applyNumberFormat="1" applyFont="1" applyFill="1" applyBorder="1"/>
    <xf numFmtId="0" fontId="12" fillId="5" borderId="3" xfId="0" applyFont="1" applyFill="1" applyBorder="1"/>
    <xf numFmtId="164" fontId="12" fillId="5" borderId="3" xfId="1" applyNumberFormat="1" applyFont="1" applyFill="1" applyBorder="1"/>
    <xf numFmtId="17" fontId="11" fillId="0" borderId="0" xfId="0" applyNumberFormat="1" applyFont="1"/>
    <xf numFmtId="3" fontId="11" fillId="0" borderId="2" xfId="0" applyNumberFormat="1" applyFont="1" applyBorder="1"/>
    <xf numFmtId="3" fontId="11" fillId="0" borderId="2" xfId="1" applyNumberFormat="1" applyFont="1" applyBorder="1"/>
    <xf numFmtId="3" fontId="11" fillId="0" borderId="2" xfId="1" applyNumberFormat="1" applyFont="1" applyFill="1" applyBorder="1"/>
    <xf numFmtId="3" fontId="12" fillId="5" borderId="3" xfId="0" applyNumberFormat="1" applyFont="1" applyFill="1" applyBorder="1"/>
    <xf numFmtId="3" fontId="12" fillId="5" borderId="3" xfId="1" applyNumberFormat="1" applyFont="1" applyFill="1" applyBorder="1"/>
    <xf numFmtId="3" fontId="17" fillId="4" borderId="2" xfId="1" applyNumberFormat="1" applyFont="1" applyFill="1" applyBorder="1"/>
    <xf numFmtId="3" fontId="11" fillId="0" borderId="4" xfId="1" applyNumberFormat="1" applyFont="1" applyBorder="1"/>
    <xf numFmtId="3" fontId="11" fillId="2" borderId="3" xfId="0" applyNumberFormat="1" applyFont="1" applyFill="1" applyBorder="1"/>
    <xf numFmtId="3" fontId="11" fillId="2" borderId="3" xfId="1" applyNumberFormat="1" applyFont="1" applyFill="1" applyBorder="1"/>
    <xf numFmtId="3" fontId="11" fillId="0" borderId="3" xfId="0" applyNumberFormat="1" applyFont="1" applyBorder="1"/>
    <xf numFmtId="3" fontId="11" fillId="0" borderId="3" xfId="1" applyNumberFormat="1" applyFont="1" applyBorder="1"/>
    <xf numFmtId="3" fontId="11" fillId="0" borderId="2" xfId="0" applyNumberFormat="1" applyFont="1" applyFill="1" applyBorder="1"/>
    <xf numFmtId="3" fontId="12" fillId="8" borderId="2" xfId="0" applyNumberFormat="1" applyFont="1" applyFill="1" applyBorder="1"/>
    <xf numFmtId="3" fontId="12" fillId="8" borderId="2" xfId="1" applyNumberFormat="1" applyFont="1" applyFill="1" applyBorder="1"/>
    <xf numFmtId="3" fontId="11" fillId="0" borderId="3" xfId="0" applyNumberFormat="1" applyFont="1" applyFill="1" applyBorder="1"/>
    <xf numFmtId="3" fontId="11" fillId="0" borderId="3" xfId="1" applyNumberFormat="1" applyFont="1" applyFill="1" applyBorder="1"/>
    <xf numFmtId="0" fontId="0" fillId="0" borderId="0" xfId="0" applyAlignment="1">
      <alignment horizontal="left"/>
    </xf>
    <xf numFmtId="0" fontId="0" fillId="0" borderId="0" xfId="0" applyAlignment="1">
      <alignment wrapText="1"/>
    </xf>
    <xf numFmtId="17" fontId="8" fillId="0" borderId="0" xfId="0" applyNumberFormat="1" applyFont="1" applyFill="1" applyBorder="1" applyAlignment="1">
      <alignment horizontal="center"/>
    </xf>
    <xf numFmtId="0" fontId="20" fillId="9" borderId="7" xfId="0" applyFont="1" applyFill="1" applyBorder="1" applyAlignment="1">
      <alignment horizontal="center" vertical="center" wrapText="1"/>
    </xf>
    <xf numFmtId="0" fontId="20" fillId="10" borderId="8" xfId="0" applyFont="1" applyFill="1" applyBorder="1" applyAlignment="1">
      <alignment wrapText="1"/>
    </xf>
    <xf numFmtId="17" fontId="20" fillId="11" borderId="9" xfId="0" applyNumberFormat="1" applyFont="1" applyFill="1" applyBorder="1" applyAlignment="1">
      <alignment wrapText="1"/>
    </xf>
    <xf numFmtId="17" fontId="20" fillId="12" borderId="9" xfId="0" applyNumberFormat="1" applyFont="1" applyFill="1" applyBorder="1" applyAlignment="1">
      <alignment wrapText="1"/>
    </xf>
    <xf numFmtId="17" fontId="20" fillId="12" borderId="10" xfId="0" applyNumberFormat="1" applyFont="1" applyFill="1" applyBorder="1" applyAlignment="1">
      <alignment wrapText="1"/>
    </xf>
    <xf numFmtId="0" fontId="21" fillId="13" borderId="11" xfId="0" applyFont="1" applyFill="1" applyBorder="1"/>
    <xf numFmtId="3" fontId="22" fillId="14" borderId="12" xfId="0" applyNumberFormat="1" applyFont="1" applyFill="1" applyBorder="1" applyAlignment="1">
      <alignment horizontal="right"/>
    </xf>
    <xf numFmtId="3" fontId="21" fillId="14" borderId="12" xfId="0" applyNumberFormat="1" applyFont="1" applyFill="1" applyBorder="1" applyAlignment="1">
      <alignment horizontal="right"/>
    </xf>
    <xf numFmtId="166" fontId="21" fillId="14" borderId="12" xfId="0" applyNumberFormat="1" applyFont="1" applyFill="1" applyBorder="1" applyAlignment="1">
      <alignment horizontal="right"/>
    </xf>
    <xf numFmtId="3" fontId="21" fillId="15" borderId="1" xfId="0" applyNumberFormat="1" applyFont="1" applyFill="1" applyBorder="1"/>
    <xf numFmtId="166" fontId="22" fillId="15" borderId="1" xfId="0" applyNumberFormat="1" applyFont="1" applyFill="1" applyBorder="1"/>
    <xf numFmtId="3" fontId="21" fillId="16" borderId="1" xfId="0" applyNumberFormat="1" applyFont="1" applyFill="1" applyBorder="1"/>
    <xf numFmtId="166" fontId="22" fillId="16" borderId="13" xfId="0" applyNumberFormat="1" applyFont="1" applyFill="1" applyBorder="1"/>
    <xf numFmtId="0" fontId="23" fillId="17" borderId="11" xfId="0" applyFont="1" applyFill="1" applyBorder="1" applyAlignment="1">
      <alignment horizontal="left" indent="2"/>
    </xf>
    <xf numFmtId="3" fontId="21" fillId="18" borderId="12" xfId="0" applyNumberFormat="1" applyFont="1" applyFill="1" applyBorder="1" applyAlignment="1"/>
    <xf numFmtId="166" fontId="21" fillId="18" borderId="12" xfId="0" applyNumberFormat="1" applyFont="1" applyFill="1" applyBorder="1" applyAlignment="1">
      <alignment horizontal="right"/>
    </xf>
    <xf numFmtId="3" fontId="21" fillId="19" borderId="1" xfId="0" applyNumberFormat="1" applyFont="1" applyFill="1" applyBorder="1"/>
    <xf numFmtId="166" fontId="22" fillId="19" borderId="1" xfId="0" applyNumberFormat="1" applyFont="1" applyFill="1" applyBorder="1"/>
    <xf numFmtId="3" fontId="21" fillId="20" borderId="1" xfId="0" applyNumberFormat="1" applyFont="1" applyFill="1" applyBorder="1"/>
    <xf numFmtId="166" fontId="22" fillId="20" borderId="13" xfId="0" applyNumberFormat="1" applyFont="1" applyFill="1" applyBorder="1"/>
    <xf numFmtId="0" fontId="14" fillId="13" borderId="11" xfId="0" applyFont="1" applyFill="1" applyBorder="1"/>
    <xf numFmtId="3" fontId="13" fillId="14" borderId="12" xfId="0" applyNumberFormat="1" applyFont="1" applyFill="1" applyBorder="1" applyAlignment="1">
      <alignment horizontal="right"/>
    </xf>
    <xf numFmtId="3" fontId="14" fillId="14" borderId="12" xfId="0" applyNumberFormat="1" applyFont="1" applyFill="1" applyBorder="1" applyAlignment="1">
      <alignment horizontal="right"/>
    </xf>
    <xf numFmtId="3" fontId="14" fillId="15" borderId="1" xfId="0" applyNumberFormat="1" applyFont="1" applyFill="1" applyBorder="1"/>
    <xf numFmtId="3" fontId="14" fillId="16" borderId="1" xfId="0" applyNumberFormat="1" applyFont="1" applyFill="1" applyBorder="1"/>
    <xf numFmtId="0" fontId="19" fillId="17" borderId="11" xfId="0" applyFont="1" applyFill="1" applyBorder="1" applyAlignment="1">
      <alignment horizontal="left" indent="2"/>
    </xf>
    <xf numFmtId="3" fontId="14" fillId="18" borderId="12" xfId="0" applyNumberFormat="1" applyFont="1" applyFill="1" applyBorder="1" applyAlignment="1"/>
    <xf numFmtId="3" fontId="14" fillId="19" borderId="1" xfId="0" applyNumberFormat="1" applyFont="1" applyFill="1" applyBorder="1"/>
    <xf numFmtId="3" fontId="14" fillId="20" borderId="1" xfId="0" applyNumberFormat="1" applyFont="1" applyFill="1" applyBorder="1"/>
    <xf numFmtId="166" fontId="22" fillId="19" borderId="1" xfId="0" applyNumberFormat="1" applyFont="1" applyFill="1" applyBorder="1" applyAlignment="1">
      <alignment horizontal="right"/>
    </xf>
    <xf numFmtId="3" fontId="21" fillId="14" borderId="12" xfId="0" applyNumberFormat="1" applyFont="1" applyFill="1" applyBorder="1" applyAlignment="1"/>
    <xf numFmtId="3" fontId="21" fillId="18" borderId="12" xfId="0" applyNumberFormat="1" applyFont="1" applyFill="1" applyBorder="1" applyAlignment="1">
      <alignment horizontal="right"/>
    </xf>
    <xf numFmtId="166" fontId="22" fillId="20" borderId="13" xfId="0" applyNumberFormat="1" applyFont="1" applyFill="1" applyBorder="1" applyAlignment="1">
      <alignment horizontal="right"/>
    </xf>
    <xf numFmtId="3" fontId="21" fillId="18" borderId="20" xfId="0" applyNumberFormat="1" applyFont="1" applyFill="1" applyBorder="1" applyAlignment="1"/>
    <xf numFmtId="3" fontId="21" fillId="19" borderId="21" xfId="0" applyNumberFormat="1" applyFont="1" applyFill="1" applyBorder="1"/>
    <xf numFmtId="3" fontId="21" fillId="20" borderId="21" xfId="0" applyNumberFormat="1" applyFont="1" applyFill="1" applyBorder="1"/>
    <xf numFmtId="3" fontId="21" fillId="18" borderId="20" xfId="0" applyNumberFormat="1" applyFont="1" applyFill="1" applyBorder="1" applyAlignment="1">
      <alignment horizontal="right"/>
    </xf>
    <xf numFmtId="0" fontId="21" fillId="13" borderId="22" xfId="0" applyFont="1" applyFill="1" applyBorder="1"/>
    <xf numFmtId="3" fontId="21" fillId="14" borderId="20" xfId="0" applyNumberFormat="1" applyFont="1" applyFill="1" applyBorder="1" applyAlignment="1"/>
    <xf numFmtId="3" fontId="21" fillId="15" borderId="21" xfId="0" applyNumberFormat="1" applyFont="1" applyFill="1" applyBorder="1"/>
    <xf numFmtId="3" fontId="21" fillId="16" borderId="21" xfId="0" applyNumberFormat="1" applyFont="1" applyFill="1" applyBorder="1"/>
    <xf numFmtId="3" fontId="21" fillId="19" borderId="14" xfId="0" applyNumberFormat="1" applyFont="1" applyFill="1" applyBorder="1"/>
    <xf numFmtId="3" fontId="21" fillId="20" borderId="12" xfId="0" applyNumberFormat="1" applyFont="1" applyFill="1" applyBorder="1"/>
    <xf numFmtId="3" fontId="21" fillId="20" borderId="14" xfId="0" applyNumberFormat="1" applyFont="1" applyFill="1" applyBorder="1"/>
    <xf numFmtId="0" fontId="23" fillId="17" borderId="22" xfId="0" applyFont="1" applyFill="1" applyBorder="1" applyAlignment="1">
      <alignment horizontal="left" indent="2"/>
    </xf>
    <xf numFmtId="3" fontId="22" fillId="14" borderId="20" xfId="0" applyNumberFormat="1" applyFont="1" applyFill="1" applyBorder="1" applyAlignment="1">
      <alignment horizontal="right"/>
    </xf>
    <xf numFmtId="3" fontId="21" fillId="19" borderId="23" xfId="0" applyNumberFormat="1" applyFont="1" applyFill="1" applyBorder="1"/>
    <xf numFmtId="3" fontId="21" fillId="20" borderId="20" xfId="0" applyNumberFormat="1" applyFont="1" applyFill="1" applyBorder="1"/>
    <xf numFmtId="3" fontId="21" fillId="20" borderId="23" xfId="0" applyNumberFormat="1" applyFont="1" applyFill="1" applyBorder="1"/>
    <xf numFmtId="0" fontId="23" fillId="17" borderId="15" xfId="0" applyFont="1" applyFill="1" applyBorder="1" applyAlignment="1">
      <alignment horizontal="left" indent="2"/>
    </xf>
    <xf numFmtId="3" fontId="22" fillId="14" borderId="16" xfId="0" applyNumberFormat="1" applyFont="1" applyFill="1" applyBorder="1" applyAlignment="1">
      <alignment horizontal="right"/>
    </xf>
    <xf numFmtId="166" fontId="21" fillId="18" borderId="16" xfId="0" applyNumberFormat="1" applyFont="1" applyFill="1" applyBorder="1" applyAlignment="1">
      <alignment horizontal="right"/>
    </xf>
    <xf numFmtId="3" fontId="21" fillId="19" borderId="16" xfId="0" applyNumberFormat="1" applyFont="1" applyFill="1" applyBorder="1"/>
    <xf numFmtId="3" fontId="21" fillId="19" borderId="18" xfId="0" applyNumberFormat="1" applyFont="1" applyFill="1" applyBorder="1"/>
    <xf numFmtId="166" fontId="22" fillId="19" borderId="16" xfId="0" applyNumberFormat="1" applyFont="1" applyFill="1" applyBorder="1" applyAlignment="1">
      <alignment horizontal="right"/>
    </xf>
    <xf numFmtId="3" fontId="21" fillId="20" borderId="17" xfId="0" applyNumberFormat="1" applyFont="1" applyFill="1" applyBorder="1"/>
    <xf numFmtId="3" fontId="21" fillId="20" borderId="18" xfId="0" applyNumberFormat="1" applyFont="1" applyFill="1" applyBorder="1"/>
    <xf numFmtId="166" fontId="22" fillId="20" borderId="19" xfId="0" applyNumberFormat="1" applyFont="1" applyFill="1" applyBorder="1" applyAlignment="1">
      <alignment horizontal="right"/>
    </xf>
    <xf numFmtId="0" fontId="21" fillId="21" borderId="25" xfId="0" applyFont="1" applyFill="1" applyBorder="1"/>
    <xf numFmtId="0" fontId="23" fillId="21" borderId="26" xfId="0" applyFont="1" applyFill="1" applyBorder="1" applyAlignment="1"/>
    <xf numFmtId="166" fontId="23" fillId="21" borderId="26" xfId="0" applyNumberFormat="1" applyFont="1" applyFill="1" applyBorder="1" applyAlignment="1"/>
    <xf numFmtId="0" fontId="23" fillId="21" borderId="26" xfId="0" applyFont="1" applyFill="1" applyBorder="1" applyAlignment="1">
      <alignment horizontal="right"/>
    </xf>
    <xf numFmtId="0" fontId="2" fillId="0" borderId="0" xfId="0" applyFont="1" applyFill="1"/>
    <xf numFmtId="17" fontId="2" fillId="0" borderId="0" xfId="0" applyNumberFormat="1" applyFont="1" applyFill="1"/>
    <xf numFmtId="3" fontId="2" fillId="0" borderId="0" xfId="0" applyNumberFormat="1" applyFont="1" applyFill="1"/>
    <xf numFmtId="0" fontId="2" fillId="0" borderId="0" xfId="0" applyNumberFormat="1" applyFont="1" applyFill="1"/>
    <xf numFmtId="0" fontId="22" fillId="14" borderId="12" xfId="0" applyFont="1" applyFill="1" applyBorder="1" applyAlignment="1">
      <alignment horizontal="right"/>
    </xf>
    <xf numFmtId="0" fontId="21" fillId="18" borderId="17" xfId="0" applyFont="1" applyFill="1" applyBorder="1" applyAlignment="1"/>
    <xf numFmtId="0" fontId="18" fillId="0" borderId="1" xfId="0" applyFont="1" applyBorder="1" applyAlignment="1">
      <alignment horizontal="left" vertical="top" wrapText="1"/>
    </xf>
    <xf numFmtId="0" fontId="18" fillId="0" borderId="1" xfId="0" applyFont="1" applyBorder="1" applyAlignment="1">
      <alignment horizontal="left" wrapText="1"/>
    </xf>
    <xf numFmtId="0" fontId="7" fillId="3" borderId="0" xfId="0" applyFont="1" applyFill="1" applyAlignment="1">
      <alignment horizontal="center"/>
    </xf>
    <xf numFmtId="49" fontId="0" fillId="0" borderId="0" xfId="0" applyNumberFormat="1" applyAlignment="1">
      <alignment horizontal="left"/>
    </xf>
    <xf numFmtId="0" fontId="9" fillId="0" borderId="0" xfId="2" applyAlignment="1" applyProtection="1">
      <alignment horizontal="left"/>
    </xf>
    <xf numFmtId="0" fontId="0" fillId="0" borderId="0" xfId="0" applyAlignment="1">
      <alignment horizontal="left" wrapText="1"/>
    </xf>
    <xf numFmtId="0" fontId="0" fillId="0" borderId="0" xfId="0" applyAlignment="1">
      <alignment horizontal="left"/>
    </xf>
    <xf numFmtId="0" fontId="9" fillId="0" borderId="0" xfId="2" applyAlignment="1" applyProtection="1">
      <alignment horizontal="left" vertical="top"/>
    </xf>
    <xf numFmtId="0" fontId="0" fillId="5" borderId="0" xfId="0" applyFill="1" applyAlignment="1">
      <alignment horizontal="center"/>
    </xf>
    <xf numFmtId="0" fontId="7" fillId="7" borderId="0" xfId="0" applyFont="1" applyFill="1" applyAlignment="1">
      <alignment horizontal="left"/>
    </xf>
    <xf numFmtId="0" fontId="8" fillId="4" borderId="0" xfId="0" applyFont="1" applyFill="1" applyAlignment="1">
      <alignment horizontal="center"/>
    </xf>
    <xf numFmtId="17" fontId="8" fillId="0" borderId="24" xfId="0" applyNumberFormat="1" applyFont="1" applyBorder="1" applyAlignment="1">
      <alignment horizontal="center"/>
    </xf>
    <xf numFmtId="0" fontId="4" fillId="6" borderId="1" xfId="0" applyFont="1" applyFill="1" applyBorder="1" applyAlignment="1">
      <alignment horizontal="center"/>
    </xf>
    <xf numFmtId="0" fontId="4" fillId="3" borderId="1" xfId="0" applyFont="1" applyFill="1" applyBorder="1" applyAlignment="1">
      <alignment horizontal="center" wrapText="1"/>
    </xf>
    <xf numFmtId="0" fontId="4" fillId="3" borderId="1" xfId="0" applyFont="1" applyFill="1" applyBorder="1" applyAlignment="1">
      <alignment horizontal="center"/>
    </xf>
    <xf numFmtId="17" fontId="3" fillId="0" borderId="1" xfId="0" applyNumberFormat="1" applyFont="1" applyBorder="1" applyAlignment="1">
      <alignment horizontal="center"/>
    </xf>
    <xf numFmtId="0" fontId="3" fillId="0" borderId="1" xfId="0" applyFont="1" applyBorder="1" applyAlignment="1">
      <alignment horizontal="center"/>
    </xf>
    <xf numFmtId="17" fontId="12" fillId="0" borderId="1" xfId="0" applyNumberFormat="1" applyFont="1" applyBorder="1" applyAlignment="1">
      <alignment horizontal="center"/>
    </xf>
    <xf numFmtId="0" fontId="12" fillId="0" borderId="1" xfId="0" applyFont="1" applyBorder="1" applyAlignment="1">
      <alignment horizontal="center"/>
    </xf>
    <xf numFmtId="0" fontId="3" fillId="5" borderId="2" xfId="0" applyFont="1" applyFill="1" applyBorder="1" applyAlignment="1">
      <alignment horizontal="left"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2" fillId="0" borderId="2" xfId="0" applyFont="1" applyFill="1" applyBorder="1" applyAlignment="1">
      <alignment horizontal="left" wrapText="1"/>
    </xf>
    <xf numFmtId="0" fontId="2" fillId="2" borderId="2" xfId="0" applyFont="1" applyFill="1" applyBorder="1" applyAlignment="1">
      <alignment horizontal="left" vertical="top" wrapText="1"/>
    </xf>
    <xf numFmtId="0" fontId="2" fillId="0" borderId="2" xfId="0" applyFont="1" applyBorder="1" applyAlignment="1">
      <alignment wrapText="1"/>
    </xf>
    <xf numFmtId="0" fontId="0" fillId="0" borderId="2" xfId="0" applyBorder="1" applyAlignment="1">
      <alignment wrapText="1"/>
    </xf>
    <xf numFmtId="0" fontId="2" fillId="2" borderId="5" xfId="0" applyFont="1" applyFill="1" applyBorder="1" applyAlignment="1">
      <alignment vertical="top" wrapText="1"/>
    </xf>
    <xf numFmtId="0" fontId="0" fillId="0" borderId="2" xfId="0" applyBorder="1" applyAlignment="1">
      <alignment vertical="top" wrapText="1"/>
    </xf>
    <xf numFmtId="3" fontId="4" fillId="6" borderId="1" xfId="0" applyNumberFormat="1" applyFont="1" applyFill="1" applyBorder="1" applyAlignment="1">
      <alignment horizontal="center"/>
    </xf>
    <xf numFmtId="3" fontId="3" fillId="5" borderId="2" xfId="0" applyNumberFormat="1" applyFont="1" applyFill="1" applyBorder="1" applyAlignment="1">
      <alignment horizontal="left" vertical="top" wrapText="1"/>
    </xf>
    <xf numFmtId="3" fontId="4" fillId="3" borderId="1" xfId="0" applyNumberFormat="1" applyFont="1" applyFill="1" applyBorder="1" applyAlignment="1">
      <alignment horizontal="center" wrapText="1"/>
    </xf>
    <xf numFmtId="3" fontId="4" fillId="3" borderId="1" xfId="0" applyNumberFormat="1" applyFont="1" applyFill="1" applyBorder="1" applyAlignment="1">
      <alignment horizontal="center"/>
    </xf>
    <xf numFmtId="3" fontId="2" fillId="2" borderId="2" xfId="0" applyNumberFormat="1" applyFont="1" applyFill="1" applyBorder="1" applyAlignment="1">
      <alignment vertical="top" wrapText="1"/>
    </xf>
    <xf numFmtId="3" fontId="0" fillId="2" borderId="2" xfId="0" applyNumberFormat="1" applyFill="1" applyBorder="1" applyAlignment="1">
      <alignment vertical="top" wrapText="1"/>
    </xf>
    <xf numFmtId="1" fontId="4" fillId="6" borderId="1" xfId="0" applyNumberFormat="1" applyFont="1" applyFill="1" applyBorder="1" applyAlignment="1">
      <alignment horizontal="center"/>
    </xf>
    <xf numFmtId="1" fontId="4" fillId="3" borderId="1" xfId="0" applyNumberFormat="1" applyFont="1" applyFill="1" applyBorder="1" applyAlignment="1">
      <alignment horizontal="center" wrapText="1"/>
    </xf>
    <xf numFmtId="1" fontId="4" fillId="3" borderId="1" xfId="0" applyNumberFormat="1" applyFont="1" applyFill="1" applyBorder="1" applyAlignment="1">
      <alignment horizontal="center"/>
    </xf>
    <xf numFmtId="3" fontId="2" fillId="2" borderId="5" xfId="0" applyNumberFormat="1" applyFont="1" applyFill="1" applyBorder="1" applyAlignment="1">
      <alignment vertical="top" wrapText="1"/>
    </xf>
    <xf numFmtId="3" fontId="0" fillId="0" borderId="2" xfId="0" applyNumberFormat="1" applyBorder="1" applyAlignment="1">
      <alignment vertical="top" wrapText="1"/>
    </xf>
    <xf numFmtId="1" fontId="3" fillId="5" borderId="2" xfId="0" applyNumberFormat="1" applyFont="1" applyFill="1" applyBorder="1" applyAlignment="1">
      <alignment horizontal="left" vertical="top" wrapText="1"/>
    </xf>
    <xf numFmtId="3" fontId="2" fillId="0" borderId="2" xfId="0" applyNumberFormat="1" applyFont="1" applyFill="1" applyBorder="1" applyAlignment="1">
      <alignment horizontal="left" vertical="top" wrapText="1"/>
    </xf>
    <xf numFmtId="3" fontId="0" fillId="0" borderId="2" xfId="0" applyNumberFormat="1" applyFill="1" applyBorder="1" applyAlignment="1"/>
    <xf numFmtId="3" fontId="0" fillId="0" borderId="3" xfId="0" applyNumberFormat="1" applyFill="1" applyBorder="1" applyAlignment="1"/>
    <xf numFmtId="17" fontId="24" fillId="0" borderId="1" xfId="0" applyNumberFormat="1" applyFont="1" applyBorder="1" applyAlignment="1">
      <alignment horizontal="center"/>
    </xf>
    <xf numFmtId="0" fontId="24" fillId="0" borderId="1" xfId="0" applyFont="1" applyBorder="1" applyAlignment="1">
      <alignment horizontal="center"/>
    </xf>
    <xf numFmtId="0" fontId="24" fillId="0" borderId="1" xfId="0" applyFont="1" applyBorder="1" applyAlignment="1">
      <alignment horizontal="center" wrapText="1"/>
    </xf>
    <xf numFmtId="3" fontId="12" fillId="22" borderId="27" xfId="0" applyNumberFormat="1" applyFont="1" applyFill="1" applyBorder="1"/>
    <xf numFmtId="3" fontId="12" fillId="22" borderId="6" xfId="1" applyNumberFormat="1" applyFont="1" applyFill="1" applyBorder="1"/>
    <xf numFmtId="3" fontId="12" fillId="22" borderId="6" xfId="0" applyNumberFormat="1" applyFont="1" applyFill="1" applyBorder="1"/>
    <xf numFmtId="3" fontId="12" fillId="22" borderId="28" xfId="1" applyNumberFormat="1" applyFont="1" applyFill="1" applyBorder="1"/>
    <xf numFmtId="3" fontId="12" fillId="22" borderId="29" xfId="0" applyNumberFormat="1" applyFont="1" applyFill="1" applyBorder="1"/>
    <xf numFmtId="3" fontId="12" fillId="22" borderId="0" xfId="1" applyNumberFormat="1" applyFont="1" applyFill="1" applyBorder="1"/>
    <xf numFmtId="3" fontId="12" fillId="22" borderId="0" xfId="0" applyNumberFormat="1" applyFont="1" applyFill="1" applyBorder="1"/>
    <xf numFmtId="3" fontId="12" fillId="22" borderId="4" xfId="1" applyNumberFormat="1" applyFont="1" applyFill="1" applyBorder="1"/>
    <xf numFmtId="0" fontId="12" fillId="22" borderId="29" xfId="0" applyFont="1" applyFill="1" applyBorder="1"/>
    <xf numFmtId="164" fontId="12" fillId="22" borderId="0" xfId="1" applyNumberFormat="1" applyFont="1" applyFill="1" applyBorder="1"/>
    <xf numFmtId="0" fontId="12" fillId="22" borderId="0" xfId="0" applyFont="1" applyFill="1" applyBorder="1"/>
    <xf numFmtId="164" fontId="12" fillId="22" borderId="4" xfId="1" applyNumberFormat="1" applyFont="1" applyFill="1" applyBorder="1"/>
    <xf numFmtId="0" fontId="12" fillId="22" borderId="30" xfId="0" applyFont="1" applyFill="1" applyBorder="1"/>
    <xf numFmtId="164" fontId="12" fillId="22" borderId="31" xfId="1" applyNumberFormat="1" applyFont="1" applyFill="1" applyBorder="1"/>
    <xf numFmtId="0" fontId="12" fillId="22" borderId="31" xfId="0" applyFont="1" applyFill="1" applyBorder="1"/>
    <xf numFmtId="164" fontId="12" fillId="22" borderId="32" xfId="1" applyNumberFormat="1" applyFont="1" applyFill="1" applyBorder="1"/>
    <xf numFmtId="3" fontId="12" fillId="22" borderId="30" xfId="0" applyNumberFormat="1" applyFont="1" applyFill="1" applyBorder="1"/>
    <xf numFmtId="3" fontId="12" fillId="22" borderId="31" xfId="1" applyNumberFormat="1" applyFont="1" applyFill="1" applyBorder="1"/>
    <xf numFmtId="3" fontId="12" fillId="22" borderId="31" xfId="0" applyNumberFormat="1" applyFont="1" applyFill="1" applyBorder="1"/>
    <xf numFmtId="3" fontId="12" fillId="22" borderId="32" xfId="1" applyNumberFormat="1" applyFont="1" applyFill="1" applyBorder="1"/>
    <xf numFmtId="0" fontId="25" fillId="0" borderId="0" xfId="0" applyFont="1" applyAlignment="1">
      <alignment horizontal="center" vertical="center"/>
    </xf>
    <xf numFmtId="0" fontId="23" fillId="0" borderId="0" xfId="0" applyFont="1" applyFill="1" applyBorder="1" applyAlignment="1">
      <alignment horizontal="left" indent="2"/>
    </xf>
    <xf numFmtId="0" fontId="23" fillId="17" borderId="33" xfId="0" applyFont="1" applyFill="1" applyBorder="1" applyAlignment="1">
      <alignment horizontal="left" indent="2"/>
    </xf>
    <xf numFmtId="0" fontId="26" fillId="8" borderId="34" xfId="0" applyFont="1" applyFill="1" applyBorder="1" applyAlignment="1"/>
    <xf numFmtId="166" fontId="26" fillId="8" borderId="34" xfId="0" applyNumberFormat="1" applyFont="1" applyFill="1" applyBorder="1" applyAlignment="1"/>
    <xf numFmtId="3" fontId="21" fillId="18" borderId="16" xfId="0" applyNumberFormat="1" applyFont="1" applyFill="1" applyBorder="1" applyAlignment="1"/>
    <xf numFmtId="166" fontId="21" fillId="18" borderId="17" xfId="0" applyNumberFormat="1" applyFont="1" applyFill="1" applyBorder="1" applyAlignment="1">
      <alignment horizontal="right"/>
    </xf>
    <xf numFmtId="0" fontId="26" fillId="8" borderId="34" xfId="0" applyFont="1" applyFill="1" applyBorder="1" applyAlignment="1">
      <alignment horizontal="right"/>
    </xf>
    <xf numFmtId="166" fontId="22" fillId="19" borderId="16" xfId="0" applyNumberFormat="1" applyFont="1" applyFill="1" applyBorder="1"/>
    <xf numFmtId="3" fontId="21" fillId="20" borderId="16" xfId="0" applyNumberFormat="1" applyFont="1" applyFill="1" applyBorder="1"/>
    <xf numFmtId="166" fontId="22" fillId="20" borderId="19" xfId="0" applyNumberFormat="1" applyFont="1" applyFill="1" applyBorder="1"/>
    <xf numFmtId="17" fontId="20" fillId="0" borderId="0" xfId="0" applyNumberFormat="1" applyFont="1" applyFill="1" applyBorder="1" applyAlignment="1">
      <alignment wrapText="1"/>
    </xf>
    <xf numFmtId="166" fontId="22" fillId="0" borderId="0" xfId="0" applyNumberFormat="1" applyFont="1" applyFill="1" applyBorder="1"/>
    <xf numFmtId="166" fontId="22" fillId="0" borderId="0" xfId="0" applyNumberFormat="1" applyFont="1" applyFill="1" applyBorder="1" applyAlignment="1">
      <alignment horizontal="right"/>
    </xf>
    <xf numFmtId="0" fontId="23" fillId="0" borderId="0" xfId="0" applyFont="1" applyFill="1" applyBorder="1" applyAlignment="1">
      <alignment horizontal="right"/>
    </xf>
  </cellXfs>
  <cellStyles count="6">
    <cellStyle name="Comma" xfId="1" builtinId="3"/>
    <cellStyle name="Hyperlink" xfId="2" builtinId="8"/>
    <cellStyle name="Hyperlink 2" xfId="5" xr:uid="{00000000-0005-0000-0000-000002000000}"/>
    <cellStyle name="Normal" xfId="0" builtinId="0"/>
    <cellStyle name="Normal 2" xfId="3" xr:uid="{00000000-0005-0000-0000-000004000000}"/>
    <cellStyle name="Normal 3" xfId="4" xr:uid="{00000000-0005-0000-0000-000005000000}"/>
  </cellStyles>
  <dxfs count="7">
    <dxf>
      <fill>
        <patternFill patternType="solid">
          <fgColor rgb="FFEDEDED"/>
          <bgColor rgb="FFEDEDED"/>
        </patternFill>
      </fill>
    </dxf>
    <dxf>
      <fill>
        <patternFill patternType="solid">
          <fgColor rgb="FFEDEDED"/>
          <bgColor rgb="FFEDEDED"/>
        </patternFill>
      </fill>
    </dxf>
    <dxf>
      <font>
        <b/>
        <color rgb="FF000000"/>
      </font>
    </dxf>
    <dxf>
      <font>
        <b/>
        <color rgb="FF000000"/>
      </font>
    </dxf>
    <dxf>
      <font>
        <b/>
        <color rgb="FF000000"/>
      </font>
      <border>
        <top style="double">
          <color rgb="FFA5A5A5"/>
        </top>
      </border>
    </dxf>
    <dxf>
      <font>
        <b/>
        <color rgb="FFFFFFFF"/>
      </font>
      <fill>
        <patternFill patternType="solid">
          <fgColor rgb="FFA5A5A5"/>
          <bgColor rgb="FFA5A5A5"/>
        </patternFill>
      </fill>
    </dxf>
    <dxf>
      <font>
        <color rgb="FF000000"/>
      </font>
      <border>
        <left style="thin">
          <color rgb="FFC9C9C9"/>
        </left>
        <right style="thin">
          <color rgb="FFC9C9C9"/>
        </right>
        <top style="thin">
          <color rgb="FFC9C9C9"/>
        </top>
        <bottom style="thin">
          <color rgb="FFC9C9C9"/>
        </bottom>
        <horizontal style="thin">
          <color rgb="FFC9C9C9"/>
        </horizontal>
      </border>
    </dxf>
  </dxfs>
  <tableStyles count="1" defaultTableStyle="TableStyleMedium9" defaultPivotStyle="PivotStyleLight16">
    <tableStyle name="TableStyleMedium4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124</xdr:col>
      <xdr:colOff>571500</xdr:colOff>
      <xdr:row>3</xdr:row>
      <xdr:rowOff>121227</xdr:rowOff>
    </xdr:from>
    <xdr:to>
      <xdr:col>144</xdr:col>
      <xdr:colOff>190500</xdr:colOff>
      <xdr:row>42</xdr:row>
      <xdr:rowOff>112926</xdr:rowOff>
    </xdr:to>
    <xdr:pic>
      <xdr:nvPicPr>
        <xdr:cNvPr id="4" name="Picture 3">
          <a:extLst>
            <a:ext uri="{FF2B5EF4-FFF2-40B4-BE49-F238E27FC236}">
              <a16:creationId xmlns:a16="http://schemas.microsoft.com/office/drawing/2014/main" id="{357DA31D-FFB1-4ED1-90C1-D5FD53B56411}"/>
            </a:ext>
          </a:extLst>
        </xdr:cNvPr>
        <xdr:cNvPicPr>
          <a:picLocks noChangeAspect="1"/>
        </xdr:cNvPicPr>
      </xdr:nvPicPr>
      <xdr:blipFill>
        <a:blip xmlns:r="http://schemas.openxmlformats.org/officeDocument/2006/relationships" r:embed="rId1"/>
        <a:stretch>
          <a:fillRect/>
        </a:stretch>
      </xdr:blipFill>
      <xdr:spPr>
        <a:xfrm>
          <a:off x="125435591" y="1905000"/>
          <a:ext cx="11741727" cy="745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bs.gov.au/ausstats/abs@.nsf/mf/873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zoomScaleNormal="100" workbookViewId="0">
      <selection activeCell="F25" sqref="F25"/>
    </sheetView>
  </sheetViews>
  <sheetFormatPr defaultRowHeight="15" x14ac:dyDescent="0.25"/>
  <cols>
    <col min="1" max="1" width="14.5703125" customWidth="1"/>
    <col min="3" max="3" width="128.7109375" customWidth="1"/>
  </cols>
  <sheetData>
    <row r="1" spans="1:6" ht="32.25" customHeight="1" x14ac:dyDescent="0.25">
      <c r="A1" s="277" t="s">
        <v>140</v>
      </c>
      <c r="B1" s="277"/>
      <c r="C1" s="277"/>
    </row>
    <row r="2" spans="1:6" x14ac:dyDescent="0.25">
      <c r="A2" s="213" t="s">
        <v>48</v>
      </c>
      <c r="B2" s="213"/>
      <c r="C2" s="213"/>
      <c r="D2" s="15"/>
      <c r="E2" s="15"/>
      <c r="F2" s="15"/>
    </row>
    <row r="3" spans="1:6" x14ac:dyDescent="0.25">
      <c r="A3" t="s">
        <v>78</v>
      </c>
      <c r="B3" s="214" t="s">
        <v>139</v>
      </c>
      <c r="C3" s="214"/>
    </row>
    <row r="4" spans="1:6" x14ac:dyDescent="0.25">
      <c r="A4" t="s">
        <v>50</v>
      </c>
      <c r="B4" s="26" t="s">
        <v>138</v>
      </c>
    </row>
    <row r="5" spans="1:6" x14ac:dyDescent="0.25">
      <c r="A5" t="s">
        <v>49</v>
      </c>
      <c r="B5" s="216" t="s">
        <v>51</v>
      </c>
      <c r="C5" s="216"/>
    </row>
    <row r="6" spans="1:6" x14ac:dyDescent="0.25">
      <c r="B6" s="217" t="s">
        <v>53</v>
      </c>
      <c r="C6" s="217"/>
    </row>
    <row r="7" spans="1:6" x14ac:dyDescent="0.25">
      <c r="B7" t="s">
        <v>136</v>
      </c>
      <c r="C7" s="140"/>
    </row>
    <row r="8" spans="1:6" ht="20.25" customHeight="1" x14ac:dyDescent="0.25">
      <c r="B8" s="218" t="s">
        <v>52</v>
      </c>
      <c r="C8" s="218"/>
    </row>
    <row r="9" spans="1:6" ht="15.75" customHeight="1" x14ac:dyDescent="0.25">
      <c r="A9" s="211" t="s">
        <v>111</v>
      </c>
      <c r="B9" s="211"/>
      <c r="C9" s="211"/>
    </row>
    <row r="10" spans="1:6" ht="18.75" customHeight="1" x14ac:dyDescent="0.25">
      <c r="A10" s="211"/>
      <c r="B10" s="211"/>
      <c r="C10" s="211"/>
    </row>
    <row r="11" spans="1:6" ht="24.75" customHeight="1" x14ac:dyDescent="0.25">
      <c r="A11" s="212" t="s">
        <v>112</v>
      </c>
      <c r="B11" s="212"/>
      <c r="C11" s="212"/>
    </row>
    <row r="12" spans="1:6" ht="11.25" customHeight="1" x14ac:dyDescent="0.25"/>
    <row r="13" spans="1:6" x14ac:dyDescent="0.25">
      <c r="A13" s="213" t="s">
        <v>54</v>
      </c>
      <c r="B13" s="213"/>
      <c r="C13" s="213"/>
    </row>
    <row r="14" spans="1:6" x14ac:dyDescent="0.25">
      <c r="A14" s="215" t="s">
        <v>102</v>
      </c>
      <c r="B14" s="215"/>
      <c r="C14" s="215"/>
    </row>
    <row r="15" spans="1:6" x14ac:dyDescent="0.25">
      <c r="A15" s="215" t="s">
        <v>62</v>
      </c>
      <c r="B15" s="215"/>
      <c r="C15" s="215"/>
    </row>
    <row r="16" spans="1:6" x14ac:dyDescent="0.25">
      <c r="A16" s="215" t="s">
        <v>55</v>
      </c>
      <c r="B16" s="215"/>
      <c r="C16" s="215"/>
    </row>
    <row r="17" spans="1:3" x14ac:dyDescent="0.25">
      <c r="A17" s="215" t="s">
        <v>23</v>
      </c>
      <c r="B17" s="215"/>
      <c r="C17" s="215"/>
    </row>
    <row r="18" spans="1:3" x14ac:dyDescent="0.25">
      <c r="A18" s="215" t="s">
        <v>27</v>
      </c>
      <c r="B18" s="215"/>
      <c r="C18" s="215"/>
    </row>
    <row r="19" spans="1:3" x14ac:dyDescent="0.25">
      <c r="A19" s="215" t="s">
        <v>56</v>
      </c>
      <c r="B19" s="215"/>
      <c r="C19" s="215"/>
    </row>
    <row r="20" spans="1:3" x14ac:dyDescent="0.25">
      <c r="A20" s="215" t="s">
        <v>57</v>
      </c>
      <c r="B20" s="215"/>
      <c r="C20" s="215"/>
    </row>
    <row r="21" spans="1:3" x14ac:dyDescent="0.25">
      <c r="A21" s="215" t="s">
        <v>58</v>
      </c>
      <c r="B21" s="215"/>
      <c r="C21" s="215"/>
    </row>
    <row r="22" spans="1:3" x14ac:dyDescent="0.25">
      <c r="A22" s="215" t="s">
        <v>59</v>
      </c>
      <c r="B22" s="215"/>
      <c r="C22" s="215"/>
    </row>
    <row r="23" spans="1:3" x14ac:dyDescent="0.25">
      <c r="A23" s="215" t="s">
        <v>60</v>
      </c>
      <c r="B23" s="215"/>
      <c r="C23" s="215"/>
    </row>
    <row r="24" spans="1:3" x14ac:dyDescent="0.25">
      <c r="A24" s="215" t="s">
        <v>61</v>
      </c>
      <c r="B24" s="215"/>
      <c r="C24" s="215"/>
    </row>
    <row r="26" spans="1:3" x14ac:dyDescent="0.25">
      <c r="A26" s="213" t="s">
        <v>69</v>
      </c>
      <c r="B26" s="213"/>
      <c r="C26" s="213"/>
    </row>
    <row r="27" spans="1:3" x14ac:dyDescent="0.25">
      <c r="A27" s="219"/>
      <c r="B27" s="219"/>
      <c r="C27" s="17" t="s">
        <v>108</v>
      </c>
    </row>
    <row r="28" spans="1:3" x14ac:dyDescent="0.25">
      <c r="A28" s="17"/>
      <c r="B28" s="17"/>
      <c r="C28" s="17"/>
    </row>
    <row r="29" spans="1:3" x14ac:dyDescent="0.25">
      <c r="A29" s="220" t="s">
        <v>71</v>
      </c>
      <c r="B29" s="220"/>
      <c r="C29" s="17" t="s">
        <v>72</v>
      </c>
    </row>
    <row r="31" spans="1:3" ht="15" customHeight="1" x14ac:dyDescent="0.25">
      <c r="A31" s="221" t="s">
        <v>70</v>
      </c>
      <c r="B31" s="221"/>
      <c r="C31" s="141" t="s">
        <v>73</v>
      </c>
    </row>
    <row r="32" spans="1:3" x14ac:dyDescent="0.25">
      <c r="C32" s="141"/>
    </row>
  </sheetData>
  <mergeCells count="24">
    <mergeCell ref="A1:C1"/>
    <mergeCell ref="A14:C14"/>
    <mergeCell ref="A27:B27"/>
    <mergeCell ref="A29:B29"/>
    <mergeCell ref="A31:B31"/>
    <mergeCell ref="A22:C22"/>
    <mergeCell ref="A23:C23"/>
    <mergeCell ref="A24:C24"/>
    <mergeCell ref="A9:C10"/>
    <mergeCell ref="A11:C11"/>
    <mergeCell ref="A2:C2"/>
    <mergeCell ref="A26:C26"/>
    <mergeCell ref="B3:C3"/>
    <mergeCell ref="A16:C16"/>
    <mergeCell ref="A17:C17"/>
    <mergeCell ref="A18:C18"/>
    <mergeCell ref="A19:C19"/>
    <mergeCell ref="A20:C20"/>
    <mergeCell ref="A21:C21"/>
    <mergeCell ref="B5:C5"/>
    <mergeCell ref="B6:C6"/>
    <mergeCell ref="B8:C8"/>
    <mergeCell ref="A13:C13"/>
    <mergeCell ref="A15:C15"/>
  </mergeCells>
  <hyperlinks>
    <hyperlink ref="B8" r:id="rId1" xr:uid="{00000000-0004-0000-0000-000000000000}"/>
    <hyperlink ref="A16" location="'Brisbane &amp; Surrounds'!A1" display="Brisbane &amp; Surrounds" xr:uid="{00000000-0004-0000-0000-000001000000}"/>
    <hyperlink ref="A17:C17" location="'Gold Coast'!A1" display="Gold Coast" xr:uid="{00000000-0004-0000-0000-000002000000}"/>
    <hyperlink ref="A18:C18" location="'Sunshine Coast'!A1" display="Sunshine Coast" xr:uid="{00000000-0004-0000-0000-000003000000}"/>
    <hyperlink ref="A19:C19" location="'Darling Downs &amp; South West Qld'!A1" display="Darling Downs &amp; South West Queensland" xr:uid="{00000000-0004-0000-0000-000004000000}"/>
    <hyperlink ref="A20:C20" location="'Burnett &amp; Wide Bay'!A1" display="Burnett &amp; Wide Bay" xr:uid="{00000000-0004-0000-0000-000005000000}"/>
    <hyperlink ref="A21:C21" location="'Central Queensland'!A1" display="Central Queensland" xr:uid="{00000000-0004-0000-0000-000006000000}"/>
    <hyperlink ref="A22:C22" location="'Mackay &amp; Whitsunday'!A1" display="Mackay &amp; Whitsunday" xr:uid="{00000000-0004-0000-0000-000007000000}"/>
    <hyperlink ref="A23:C23" location="'North Queensland'!A1" display="North Queensland" xr:uid="{00000000-0004-0000-0000-000008000000}"/>
    <hyperlink ref="A24:C24" location="'Far North Queensland'!A1" display="Far North Queensland" xr:uid="{00000000-0004-0000-0000-000009000000}"/>
    <hyperlink ref="A15:C15" location="Queensland!A1" display="Queensland" xr:uid="{00000000-0004-0000-0000-00000A000000}"/>
    <hyperlink ref="A14:C14" location="Summary!A1" display="Summary" xr:uid="{00000000-0004-0000-0000-00000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4"/>
  <sheetViews>
    <sheetView zoomScaleNormal="100" workbookViewId="0">
      <pane xSplit="3" ySplit="2" topLeftCell="K3" activePane="bottomRight" state="frozenSplit"/>
      <selection pane="topRight" activeCell="AG1" sqref="AG1"/>
      <selection pane="bottomLeft" activeCell="A25" sqref="A25"/>
      <selection pane="bottomRight" activeCell="V1" sqref="V1:AA10"/>
    </sheetView>
  </sheetViews>
  <sheetFormatPr defaultRowHeight="12" x14ac:dyDescent="0.2"/>
  <cols>
    <col min="1" max="1" width="14.140625" style="22" customWidth="1"/>
    <col min="2" max="2" width="21.85546875" style="22" customWidth="1"/>
    <col min="3" max="3" width="26.7109375" style="22" customWidth="1"/>
    <col min="4" max="4" width="9.140625" style="22"/>
    <col min="5" max="27" width="9.140625" style="22" customWidth="1"/>
    <col min="28" max="16384" width="9.140625" style="22"/>
  </cols>
  <sheetData>
    <row r="1" spans="1:29" x14ac:dyDescent="0.2">
      <c r="A1" s="246" t="s">
        <v>0</v>
      </c>
      <c r="B1" s="246" t="s">
        <v>1</v>
      </c>
      <c r="C1" s="247"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45" t="s">
        <v>13</v>
      </c>
      <c r="AC1" s="245"/>
    </row>
    <row r="2" spans="1:29" ht="58.5" customHeight="1" x14ac:dyDescent="0.2">
      <c r="A2" s="246"/>
      <c r="B2" s="246"/>
      <c r="C2" s="247"/>
      <c r="D2" s="80" t="s">
        <v>3</v>
      </c>
      <c r="E2" s="80" t="s">
        <v>20</v>
      </c>
      <c r="F2" s="80" t="s">
        <v>3</v>
      </c>
      <c r="G2" s="80" t="s">
        <v>20</v>
      </c>
      <c r="H2" s="80" t="s">
        <v>3</v>
      </c>
      <c r="I2" s="80" t="s">
        <v>20</v>
      </c>
      <c r="J2" s="80" t="s">
        <v>3</v>
      </c>
      <c r="K2" s="80" t="s">
        <v>20</v>
      </c>
      <c r="L2" s="80" t="s">
        <v>3</v>
      </c>
      <c r="M2" s="80" t="s">
        <v>20</v>
      </c>
      <c r="N2" s="80" t="s">
        <v>3</v>
      </c>
      <c r="O2" s="80" t="s">
        <v>20</v>
      </c>
      <c r="P2" s="80" t="s">
        <v>3</v>
      </c>
      <c r="Q2" s="80" t="s">
        <v>20</v>
      </c>
      <c r="R2" s="80" t="s">
        <v>3</v>
      </c>
      <c r="S2" s="80" t="s">
        <v>20</v>
      </c>
      <c r="T2" s="80" t="s">
        <v>3</v>
      </c>
      <c r="U2" s="80" t="s">
        <v>20</v>
      </c>
      <c r="V2" s="256" t="s">
        <v>3</v>
      </c>
      <c r="W2" s="256" t="s">
        <v>20</v>
      </c>
      <c r="X2" s="256" t="s">
        <v>3</v>
      </c>
      <c r="Y2" s="256" t="s">
        <v>20</v>
      </c>
      <c r="Z2" s="256" t="s">
        <v>3</v>
      </c>
      <c r="AA2" s="256" t="s">
        <v>20</v>
      </c>
      <c r="AB2" s="81" t="s">
        <v>3</v>
      </c>
      <c r="AC2" s="81" t="s">
        <v>20</v>
      </c>
    </row>
    <row r="3" spans="1:29" x14ac:dyDescent="0.2">
      <c r="A3" s="53">
        <v>31201</v>
      </c>
      <c r="B3" s="53" t="s">
        <v>96</v>
      </c>
      <c r="C3" s="53" t="s">
        <v>18</v>
      </c>
      <c r="D3" s="40">
        <v>11</v>
      </c>
      <c r="E3" s="41">
        <v>4068</v>
      </c>
      <c r="F3" s="40">
        <v>6</v>
      </c>
      <c r="G3" s="41">
        <v>1699</v>
      </c>
      <c r="H3" s="40">
        <v>3</v>
      </c>
      <c r="I3" s="41">
        <v>1011</v>
      </c>
      <c r="J3" s="40">
        <v>14</v>
      </c>
      <c r="K3" s="41">
        <v>3435</v>
      </c>
      <c r="L3" s="40">
        <v>7</v>
      </c>
      <c r="M3" s="41">
        <v>1591</v>
      </c>
      <c r="N3" s="40">
        <v>6</v>
      </c>
      <c r="O3" s="41">
        <v>2182</v>
      </c>
      <c r="P3" s="40">
        <v>5</v>
      </c>
      <c r="Q3" s="41">
        <v>1531</v>
      </c>
      <c r="R3" s="40">
        <v>5</v>
      </c>
      <c r="S3" s="41">
        <v>1547</v>
      </c>
      <c r="T3" s="40">
        <v>3</v>
      </c>
      <c r="U3" s="41">
        <v>2403</v>
      </c>
      <c r="V3" s="257"/>
      <c r="W3" s="258"/>
      <c r="X3" s="259"/>
      <c r="Y3" s="258"/>
      <c r="Z3" s="259"/>
      <c r="AA3" s="260"/>
      <c r="AB3" s="42">
        <f>SUMIF($D$2:$AA$2, "No. of Dwelling Units Approved", D3:AA3)</f>
        <v>60</v>
      </c>
      <c r="AC3" s="43">
        <f>SUMIF($D$2:$AA$2, "Value of Approvals ($000)", D3:AA3)</f>
        <v>19467</v>
      </c>
    </row>
    <row r="4" spans="1:29" x14ac:dyDescent="0.2">
      <c r="A4" s="53"/>
      <c r="B4" s="53"/>
      <c r="C4" s="53" t="s">
        <v>109</v>
      </c>
      <c r="D4" s="40">
        <v>0</v>
      </c>
      <c r="E4" s="41">
        <v>0</v>
      </c>
      <c r="F4" s="40">
        <v>0</v>
      </c>
      <c r="G4" s="41">
        <v>0</v>
      </c>
      <c r="H4" s="40">
        <v>0</v>
      </c>
      <c r="I4" s="41">
        <v>0</v>
      </c>
      <c r="J4" s="40">
        <v>0</v>
      </c>
      <c r="K4" s="41">
        <v>0</v>
      </c>
      <c r="L4" s="40">
        <v>0</v>
      </c>
      <c r="M4" s="41">
        <v>0</v>
      </c>
      <c r="N4" s="40">
        <v>0</v>
      </c>
      <c r="O4" s="41">
        <v>0</v>
      </c>
      <c r="P4" s="40">
        <v>0</v>
      </c>
      <c r="Q4" s="41">
        <v>0</v>
      </c>
      <c r="R4" s="40">
        <v>0</v>
      </c>
      <c r="S4" s="41">
        <v>0</v>
      </c>
      <c r="T4" s="40">
        <v>0</v>
      </c>
      <c r="U4" s="41">
        <v>0</v>
      </c>
      <c r="V4" s="261"/>
      <c r="W4" s="262"/>
      <c r="X4" s="263"/>
      <c r="Y4" s="262"/>
      <c r="Z4" s="263"/>
      <c r="AA4" s="264"/>
      <c r="AB4" s="42">
        <f>SUMIF($D$2:$AA$2, "No. of Dwelling Units Approved", D4:AA4)</f>
        <v>0</v>
      </c>
      <c r="AC4" s="43">
        <f t="shared" ref="AC4:AC34" si="0">SUMIF($D$2:$AA$2, "Value of Approvals ($000)", D4:AA4)</f>
        <v>0</v>
      </c>
    </row>
    <row r="5" spans="1:29" x14ac:dyDescent="0.2">
      <c r="A5" s="53"/>
      <c r="B5" s="53"/>
      <c r="C5" s="53" t="s">
        <v>110</v>
      </c>
      <c r="D5" s="40">
        <v>0</v>
      </c>
      <c r="E5" s="41">
        <v>0</v>
      </c>
      <c r="F5" s="40">
        <v>0</v>
      </c>
      <c r="G5" s="41">
        <v>0</v>
      </c>
      <c r="H5" s="40">
        <v>0</v>
      </c>
      <c r="I5" s="41">
        <v>0</v>
      </c>
      <c r="J5" s="40">
        <v>0</v>
      </c>
      <c r="K5" s="41">
        <v>0</v>
      </c>
      <c r="L5" s="40">
        <v>0</v>
      </c>
      <c r="M5" s="41">
        <v>0</v>
      </c>
      <c r="N5" s="40">
        <v>0</v>
      </c>
      <c r="O5" s="41">
        <v>0</v>
      </c>
      <c r="P5" s="40">
        <v>0</v>
      </c>
      <c r="Q5" s="41">
        <v>0</v>
      </c>
      <c r="R5" s="40">
        <v>0</v>
      </c>
      <c r="S5" s="41">
        <v>0</v>
      </c>
      <c r="T5" s="40">
        <v>0</v>
      </c>
      <c r="U5" s="41">
        <v>0</v>
      </c>
      <c r="V5" s="261"/>
      <c r="W5" s="262"/>
      <c r="X5" s="263"/>
      <c r="Y5" s="262"/>
      <c r="Z5" s="263"/>
      <c r="AA5" s="264"/>
      <c r="AB5" s="42">
        <f>SUMIF($D$2:$AA$2, "No. of Dwelling Units Approved", D5:AA5)</f>
        <v>0</v>
      </c>
      <c r="AC5" s="43">
        <f t="shared" ref="AC5" si="1">SUMIF($D$2:$AA$2, "Value of Approvals ($000)", D5:AA5)</f>
        <v>0</v>
      </c>
    </row>
    <row r="6" spans="1:29" x14ac:dyDescent="0.2">
      <c r="A6" s="53"/>
      <c r="B6" s="53"/>
      <c r="C6" s="53" t="s">
        <v>19</v>
      </c>
      <c r="D6" s="40">
        <v>11</v>
      </c>
      <c r="E6" s="41">
        <v>4068</v>
      </c>
      <c r="F6" s="40">
        <v>6</v>
      </c>
      <c r="G6" s="41">
        <v>1699</v>
      </c>
      <c r="H6" s="40">
        <v>3</v>
      </c>
      <c r="I6" s="41">
        <v>1011</v>
      </c>
      <c r="J6" s="40">
        <v>14</v>
      </c>
      <c r="K6" s="41">
        <v>3435</v>
      </c>
      <c r="L6" s="40">
        <v>7</v>
      </c>
      <c r="M6" s="41">
        <v>1591</v>
      </c>
      <c r="N6" s="40">
        <v>6</v>
      </c>
      <c r="O6" s="41">
        <v>2182</v>
      </c>
      <c r="P6" s="40">
        <v>5</v>
      </c>
      <c r="Q6" s="41">
        <v>1531</v>
      </c>
      <c r="R6" s="40">
        <v>5</v>
      </c>
      <c r="S6" s="41">
        <v>1547</v>
      </c>
      <c r="T6" s="40">
        <v>3</v>
      </c>
      <c r="U6" s="41">
        <v>2403</v>
      </c>
      <c r="V6" s="261"/>
      <c r="W6" s="262"/>
      <c r="X6" s="263"/>
      <c r="Y6" s="262"/>
      <c r="Z6" s="263"/>
      <c r="AA6" s="264"/>
      <c r="AB6" s="42">
        <f>SUMIF($D$2:$AA$2, "No. of Dwelling Units Approved", D6:AA6)</f>
        <v>60</v>
      </c>
      <c r="AC6" s="43">
        <f t="shared" si="0"/>
        <v>19467</v>
      </c>
    </row>
    <row r="7" spans="1:29" x14ac:dyDescent="0.2">
      <c r="A7" s="53"/>
      <c r="B7" s="53"/>
      <c r="C7" s="53" t="s">
        <v>14</v>
      </c>
      <c r="D7" s="40" t="s">
        <v>22</v>
      </c>
      <c r="E7" s="41">
        <v>2136</v>
      </c>
      <c r="F7" s="40" t="s">
        <v>22</v>
      </c>
      <c r="G7" s="41">
        <v>887</v>
      </c>
      <c r="H7" s="40" t="s">
        <v>22</v>
      </c>
      <c r="I7" s="41">
        <v>1281</v>
      </c>
      <c r="J7" s="40" t="s">
        <v>22</v>
      </c>
      <c r="K7" s="41">
        <v>1071</v>
      </c>
      <c r="L7" s="40" t="s">
        <v>22</v>
      </c>
      <c r="M7" s="41">
        <v>396</v>
      </c>
      <c r="N7" s="40" t="s">
        <v>22</v>
      </c>
      <c r="O7" s="41">
        <v>580</v>
      </c>
      <c r="P7" s="40" t="s">
        <v>22</v>
      </c>
      <c r="Q7" s="41">
        <v>65</v>
      </c>
      <c r="R7" s="40" t="s">
        <v>22</v>
      </c>
      <c r="S7" s="41">
        <v>410</v>
      </c>
      <c r="T7" s="40" t="s">
        <v>22</v>
      </c>
      <c r="U7" s="41">
        <v>432</v>
      </c>
      <c r="V7" s="265"/>
      <c r="W7" s="266"/>
      <c r="X7" s="267"/>
      <c r="Y7" s="266"/>
      <c r="Z7" s="267"/>
      <c r="AA7" s="268"/>
      <c r="AB7" s="42" t="s">
        <v>22</v>
      </c>
      <c r="AC7" s="43">
        <f t="shared" si="0"/>
        <v>7258</v>
      </c>
    </row>
    <row r="8" spans="1:29" x14ac:dyDescent="0.2">
      <c r="A8" s="53"/>
      <c r="B8" s="53"/>
      <c r="C8" s="53" t="s">
        <v>15</v>
      </c>
      <c r="D8" s="40" t="s">
        <v>22</v>
      </c>
      <c r="E8" s="41">
        <v>6204</v>
      </c>
      <c r="F8" s="40" t="s">
        <v>22</v>
      </c>
      <c r="G8" s="41">
        <v>2586</v>
      </c>
      <c r="H8" s="40" t="s">
        <v>22</v>
      </c>
      <c r="I8" s="41">
        <v>2292</v>
      </c>
      <c r="J8" s="40" t="s">
        <v>22</v>
      </c>
      <c r="K8" s="41">
        <v>4506</v>
      </c>
      <c r="L8" s="40" t="s">
        <v>22</v>
      </c>
      <c r="M8" s="41">
        <v>1987</v>
      </c>
      <c r="N8" s="40" t="s">
        <v>22</v>
      </c>
      <c r="O8" s="41">
        <v>2762</v>
      </c>
      <c r="P8" s="40" t="s">
        <v>22</v>
      </c>
      <c r="Q8" s="41">
        <v>1596</v>
      </c>
      <c r="R8" s="40" t="s">
        <v>22</v>
      </c>
      <c r="S8" s="41">
        <v>1957</v>
      </c>
      <c r="T8" s="40" t="s">
        <v>22</v>
      </c>
      <c r="U8" s="41">
        <v>2835</v>
      </c>
      <c r="V8" s="265"/>
      <c r="W8" s="266"/>
      <c r="X8" s="267"/>
      <c r="Y8" s="266"/>
      <c r="Z8" s="267"/>
      <c r="AA8" s="268"/>
      <c r="AB8" s="42" t="s">
        <v>22</v>
      </c>
      <c r="AC8" s="43">
        <f t="shared" si="0"/>
        <v>26725</v>
      </c>
    </row>
    <row r="9" spans="1:29" x14ac:dyDescent="0.2">
      <c r="A9" s="53"/>
      <c r="B9" s="53"/>
      <c r="C9" s="53" t="s">
        <v>16</v>
      </c>
      <c r="D9" s="40" t="s">
        <v>22</v>
      </c>
      <c r="E9" s="41">
        <v>697</v>
      </c>
      <c r="F9" s="40" t="s">
        <v>22</v>
      </c>
      <c r="G9" s="41">
        <v>1511</v>
      </c>
      <c r="H9" s="40" t="s">
        <v>22</v>
      </c>
      <c r="I9" s="41">
        <v>2736</v>
      </c>
      <c r="J9" s="40" t="s">
        <v>22</v>
      </c>
      <c r="K9" s="41">
        <v>886</v>
      </c>
      <c r="L9" s="40" t="s">
        <v>22</v>
      </c>
      <c r="M9" s="41">
        <v>205</v>
      </c>
      <c r="N9" s="40" t="s">
        <v>22</v>
      </c>
      <c r="O9" s="41">
        <v>1251</v>
      </c>
      <c r="P9" s="40" t="s">
        <v>22</v>
      </c>
      <c r="Q9" s="41">
        <v>1949</v>
      </c>
      <c r="R9" s="40" t="s">
        <v>22</v>
      </c>
      <c r="S9" s="41">
        <v>3839</v>
      </c>
      <c r="T9" s="40" t="s">
        <v>22</v>
      </c>
      <c r="U9" s="41">
        <v>1146</v>
      </c>
      <c r="V9" s="265"/>
      <c r="W9" s="266"/>
      <c r="X9" s="267"/>
      <c r="Y9" s="266"/>
      <c r="Z9" s="267"/>
      <c r="AA9" s="268"/>
      <c r="AB9" s="42" t="s">
        <v>22</v>
      </c>
      <c r="AC9" s="43">
        <f t="shared" si="0"/>
        <v>14220</v>
      </c>
    </row>
    <row r="10" spans="1:29" x14ac:dyDescent="0.2">
      <c r="A10" s="53"/>
      <c r="B10" s="53"/>
      <c r="C10" s="53" t="s">
        <v>17</v>
      </c>
      <c r="D10" s="40" t="s">
        <v>22</v>
      </c>
      <c r="E10" s="41">
        <v>6901</v>
      </c>
      <c r="F10" s="40" t="s">
        <v>22</v>
      </c>
      <c r="G10" s="41">
        <v>4097</v>
      </c>
      <c r="H10" s="40" t="s">
        <v>22</v>
      </c>
      <c r="I10" s="41">
        <v>5028</v>
      </c>
      <c r="J10" s="40" t="s">
        <v>22</v>
      </c>
      <c r="K10" s="41">
        <v>5392</v>
      </c>
      <c r="L10" s="40" t="s">
        <v>22</v>
      </c>
      <c r="M10" s="41">
        <v>2192</v>
      </c>
      <c r="N10" s="40" t="s">
        <v>22</v>
      </c>
      <c r="O10" s="41">
        <v>4013</v>
      </c>
      <c r="P10" s="40" t="s">
        <v>22</v>
      </c>
      <c r="Q10" s="41">
        <v>3544</v>
      </c>
      <c r="R10" s="40" t="s">
        <v>22</v>
      </c>
      <c r="S10" s="41">
        <v>5796</v>
      </c>
      <c r="T10" s="40" t="s">
        <v>22</v>
      </c>
      <c r="U10" s="41">
        <v>3981</v>
      </c>
      <c r="V10" s="265"/>
      <c r="W10" s="266"/>
      <c r="X10" s="267"/>
      <c r="Y10" s="266"/>
      <c r="Z10" s="267"/>
      <c r="AA10" s="268"/>
      <c r="AB10" s="42" t="s">
        <v>22</v>
      </c>
      <c r="AC10" s="43">
        <f t="shared" si="0"/>
        <v>40944</v>
      </c>
    </row>
    <row r="11" spans="1:29" x14ac:dyDescent="0.2">
      <c r="A11" s="54">
        <v>31202</v>
      </c>
      <c r="B11" s="54" t="s">
        <v>98</v>
      </c>
      <c r="C11" s="54" t="s">
        <v>18</v>
      </c>
      <c r="D11" s="44">
        <v>36</v>
      </c>
      <c r="E11" s="45">
        <v>11342</v>
      </c>
      <c r="F11" s="44">
        <v>37</v>
      </c>
      <c r="G11" s="45">
        <v>13179</v>
      </c>
      <c r="H11" s="44">
        <v>29</v>
      </c>
      <c r="I11" s="45">
        <v>10765</v>
      </c>
      <c r="J11" s="44">
        <v>29</v>
      </c>
      <c r="K11" s="57">
        <v>8607</v>
      </c>
      <c r="L11" s="44">
        <v>24</v>
      </c>
      <c r="M11" s="57">
        <v>6806</v>
      </c>
      <c r="N11" s="44">
        <v>15</v>
      </c>
      <c r="O11" s="57">
        <v>4467</v>
      </c>
      <c r="P11" s="44">
        <v>37</v>
      </c>
      <c r="Q11" s="57">
        <v>13538</v>
      </c>
      <c r="R11" s="44">
        <v>15</v>
      </c>
      <c r="S11" s="57">
        <v>5234</v>
      </c>
      <c r="T11" s="44">
        <v>24</v>
      </c>
      <c r="U11" s="57">
        <v>7511</v>
      </c>
      <c r="V11" s="261"/>
      <c r="W11" s="262"/>
      <c r="X11" s="263"/>
      <c r="Y11" s="262"/>
      <c r="Z11" s="263"/>
      <c r="AA11" s="264"/>
      <c r="AB11" s="50">
        <f>SUMIF($D$2:$AA$2, "No. of Dwelling Units Approved", D11:AA11)</f>
        <v>246</v>
      </c>
      <c r="AC11" s="51">
        <f t="shared" si="0"/>
        <v>81449</v>
      </c>
    </row>
    <row r="12" spans="1:29" x14ac:dyDescent="0.2">
      <c r="A12" s="54"/>
      <c r="B12" s="54"/>
      <c r="C12" s="54" t="s">
        <v>109</v>
      </c>
      <c r="D12" s="44">
        <v>0</v>
      </c>
      <c r="E12" s="45">
        <v>0</v>
      </c>
      <c r="F12" s="44">
        <v>0</v>
      </c>
      <c r="G12" s="45">
        <v>0</v>
      </c>
      <c r="H12" s="44">
        <v>0</v>
      </c>
      <c r="I12" s="45">
        <v>0</v>
      </c>
      <c r="J12" s="44">
        <v>0</v>
      </c>
      <c r="K12" s="57">
        <v>0</v>
      </c>
      <c r="L12" s="44">
        <v>0</v>
      </c>
      <c r="M12" s="57">
        <v>0</v>
      </c>
      <c r="N12" s="44">
        <v>0</v>
      </c>
      <c r="O12" s="57">
        <v>0</v>
      </c>
      <c r="P12" s="44">
        <v>0</v>
      </c>
      <c r="Q12" s="57">
        <v>0</v>
      </c>
      <c r="R12" s="44">
        <v>0</v>
      </c>
      <c r="S12" s="57">
        <v>0</v>
      </c>
      <c r="T12" s="44">
        <v>0</v>
      </c>
      <c r="U12" s="57">
        <v>0</v>
      </c>
      <c r="V12" s="261"/>
      <c r="W12" s="262"/>
      <c r="X12" s="263"/>
      <c r="Y12" s="262"/>
      <c r="Z12" s="263"/>
      <c r="AA12" s="264"/>
      <c r="AB12" s="50">
        <f>SUMIF($D$2:$AA$2, "No. of Dwelling Units Approved", D12:AA12)</f>
        <v>0</v>
      </c>
      <c r="AC12" s="51">
        <f t="shared" si="0"/>
        <v>0</v>
      </c>
    </row>
    <row r="13" spans="1:29" x14ac:dyDescent="0.2">
      <c r="A13" s="54"/>
      <c r="B13" s="54"/>
      <c r="C13" s="54" t="s">
        <v>110</v>
      </c>
      <c r="D13" s="44">
        <v>0</v>
      </c>
      <c r="E13" s="45">
        <v>0</v>
      </c>
      <c r="F13" s="44">
        <v>0</v>
      </c>
      <c r="G13" s="45">
        <v>0</v>
      </c>
      <c r="H13" s="44">
        <v>0</v>
      </c>
      <c r="I13" s="45">
        <v>0</v>
      </c>
      <c r="J13" s="44">
        <v>0</v>
      </c>
      <c r="K13" s="57">
        <v>0</v>
      </c>
      <c r="L13" s="44">
        <v>0</v>
      </c>
      <c r="M13" s="57">
        <v>0</v>
      </c>
      <c r="N13" s="44">
        <v>0</v>
      </c>
      <c r="O13" s="57">
        <v>0</v>
      </c>
      <c r="P13" s="44">
        <v>0</v>
      </c>
      <c r="Q13" s="57">
        <v>0</v>
      </c>
      <c r="R13" s="44">
        <v>0</v>
      </c>
      <c r="S13" s="57">
        <v>0</v>
      </c>
      <c r="T13" s="44">
        <v>0</v>
      </c>
      <c r="U13" s="57">
        <v>0</v>
      </c>
      <c r="V13" s="261"/>
      <c r="W13" s="262"/>
      <c r="X13" s="263"/>
      <c r="Y13" s="262"/>
      <c r="Z13" s="263"/>
      <c r="AA13" s="264"/>
      <c r="AB13" s="50">
        <f>SUMIF($D$2:$AA$2, "No. of Dwelling Units Approved", D13:AA13)</f>
        <v>0</v>
      </c>
      <c r="AC13" s="51">
        <f t="shared" ref="AC13" si="2">SUMIF($D$2:$AA$2, "Value of Approvals ($000)", D13:AA13)</f>
        <v>0</v>
      </c>
    </row>
    <row r="14" spans="1:29" x14ac:dyDescent="0.2">
      <c r="A14" s="54"/>
      <c r="B14" s="54"/>
      <c r="C14" s="54" t="s">
        <v>19</v>
      </c>
      <c r="D14" s="44">
        <v>36</v>
      </c>
      <c r="E14" s="45">
        <v>11342</v>
      </c>
      <c r="F14" s="44">
        <v>37</v>
      </c>
      <c r="G14" s="45">
        <v>13179</v>
      </c>
      <c r="H14" s="44">
        <v>29</v>
      </c>
      <c r="I14" s="45">
        <v>10765</v>
      </c>
      <c r="J14" s="44">
        <v>29</v>
      </c>
      <c r="K14" s="57">
        <v>8607</v>
      </c>
      <c r="L14" s="44">
        <v>24</v>
      </c>
      <c r="M14" s="57">
        <v>6806</v>
      </c>
      <c r="N14" s="44">
        <v>15</v>
      </c>
      <c r="O14" s="57">
        <v>4467</v>
      </c>
      <c r="P14" s="44">
        <v>37</v>
      </c>
      <c r="Q14" s="57">
        <v>13538</v>
      </c>
      <c r="R14" s="44">
        <v>15</v>
      </c>
      <c r="S14" s="57">
        <v>5234</v>
      </c>
      <c r="T14" s="44">
        <v>24</v>
      </c>
      <c r="U14" s="57">
        <v>7511</v>
      </c>
      <c r="V14" s="261"/>
      <c r="W14" s="262"/>
      <c r="X14" s="263"/>
      <c r="Y14" s="262"/>
      <c r="Z14" s="263"/>
      <c r="AA14" s="264"/>
      <c r="AB14" s="50">
        <f>SUMIF($D$2:$AA$2, "No. of Dwelling Units Approved", D14:AA14)</f>
        <v>246</v>
      </c>
      <c r="AC14" s="51">
        <f t="shared" si="0"/>
        <v>81449</v>
      </c>
    </row>
    <row r="15" spans="1:29" x14ac:dyDescent="0.2">
      <c r="A15" s="54"/>
      <c r="B15" s="54"/>
      <c r="C15" s="54" t="s">
        <v>14</v>
      </c>
      <c r="D15" s="44" t="s">
        <v>22</v>
      </c>
      <c r="E15" s="45">
        <v>2842</v>
      </c>
      <c r="F15" s="44" t="s">
        <v>22</v>
      </c>
      <c r="G15" s="45">
        <v>1960</v>
      </c>
      <c r="H15" s="44" t="s">
        <v>22</v>
      </c>
      <c r="I15" s="45">
        <v>2446</v>
      </c>
      <c r="J15" s="44" t="s">
        <v>22</v>
      </c>
      <c r="K15" s="57">
        <v>3239</v>
      </c>
      <c r="L15" s="44" t="s">
        <v>22</v>
      </c>
      <c r="M15" s="57">
        <v>2194</v>
      </c>
      <c r="N15" s="44" t="s">
        <v>22</v>
      </c>
      <c r="O15" s="57">
        <v>1661</v>
      </c>
      <c r="P15" s="44" t="s">
        <v>22</v>
      </c>
      <c r="Q15" s="57">
        <v>1939</v>
      </c>
      <c r="R15" s="44" t="s">
        <v>22</v>
      </c>
      <c r="S15" s="57">
        <v>2082</v>
      </c>
      <c r="T15" s="44" t="s">
        <v>22</v>
      </c>
      <c r="U15" s="57">
        <v>2201</v>
      </c>
      <c r="V15" s="261"/>
      <c r="W15" s="262"/>
      <c r="X15" s="263"/>
      <c r="Y15" s="262"/>
      <c r="Z15" s="263"/>
      <c r="AA15" s="264"/>
      <c r="AB15" s="52" t="s">
        <v>22</v>
      </c>
      <c r="AC15" s="51">
        <f t="shared" si="0"/>
        <v>20564</v>
      </c>
    </row>
    <row r="16" spans="1:29" x14ac:dyDescent="0.2">
      <c r="A16" s="54"/>
      <c r="B16" s="54"/>
      <c r="C16" s="54" t="s">
        <v>15</v>
      </c>
      <c r="D16" s="44" t="s">
        <v>22</v>
      </c>
      <c r="E16" s="45">
        <v>14184</v>
      </c>
      <c r="F16" s="44" t="s">
        <v>22</v>
      </c>
      <c r="G16" s="45">
        <v>15139</v>
      </c>
      <c r="H16" s="44" t="s">
        <v>22</v>
      </c>
      <c r="I16" s="45">
        <v>13211</v>
      </c>
      <c r="J16" s="44" t="s">
        <v>22</v>
      </c>
      <c r="K16" s="57">
        <v>11845</v>
      </c>
      <c r="L16" s="44" t="s">
        <v>22</v>
      </c>
      <c r="M16" s="57">
        <v>9000</v>
      </c>
      <c r="N16" s="44" t="s">
        <v>22</v>
      </c>
      <c r="O16" s="57">
        <v>6129</v>
      </c>
      <c r="P16" s="44" t="s">
        <v>22</v>
      </c>
      <c r="Q16" s="57">
        <v>15476</v>
      </c>
      <c r="R16" s="44" t="s">
        <v>22</v>
      </c>
      <c r="S16" s="57">
        <v>7316</v>
      </c>
      <c r="T16" s="44" t="s">
        <v>22</v>
      </c>
      <c r="U16" s="57">
        <v>9712</v>
      </c>
      <c r="V16" s="265"/>
      <c r="W16" s="266"/>
      <c r="X16" s="267"/>
      <c r="Y16" s="266"/>
      <c r="Z16" s="267"/>
      <c r="AA16" s="268"/>
      <c r="AB16" s="52" t="s">
        <v>22</v>
      </c>
      <c r="AC16" s="51">
        <f t="shared" si="0"/>
        <v>102012</v>
      </c>
    </row>
    <row r="17" spans="1:29" x14ac:dyDescent="0.2">
      <c r="A17" s="54"/>
      <c r="B17" s="54"/>
      <c r="C17" s="54" t="s">
        <v>16</v>
      </c>
      <c r="D17" s="44" t="s">
        <v>22</v>
      </c>
      <c r="E17" s="45">
        <v>2394</v>
      </c>
      <c r="F17" s="44" t="s">
        <v>22</v>
      </c>
      <c r="G17" s="45">
        <v>6504</v>
      </c>
      <c r="H17" s="44" t="s">
        <v>22</v>
      </c>
      <c r="I17" s="45">
        <v>1465</v>
      </c>
      <c r="J17" s="44" t="s">
        <v>22</v>
      </c>
      <c r="K17" s="57">
        <v>39224</v>
      </c>
      <c r="L17" s="44" t="s">
        <v>22</v>
      </c>
      <c r="M17" s="57">
        <v>8930</v>
      </c>
      <c r="N17" s="44" t="s">
        <v>22</v>
      </c>
      <c r="O17" s="57">
        <v>7288</v>
      </c>
      <c r="P17" s="44" t="s">
        <v>22</v>
      </c>
      <c r="Q17" s="57">
        <v>3390</v>
      </c>
      <c r="R17" s="44" t="s">
        <v>22</v>
      </c>
      <c r="S17" s="57">
        <v>4849</v>
      </c>
      <c r="T17" s="44" t="s">
        <v>22</v>
      </c>
      <c r="U17" s="57">
        <v>6915</v>
      </c>
      <c r="V17" s="265"/>
      <c r="W17" s="266"/>
      <c r="X17" s="267"/>
      <c r="Y17" s="266"/>
      <c r="Z17" s="267"/>
      <c r="AA17" s="268"/>
      <c r="AB17" s="52" t="s">
        <v>22</v>
      </c>
      <c r="AC17" s="51">
        <f t="shared" si="0"/>
        <v>80959</v>
      </c>
    </row>
    <row r="18" spans="1:29" x14ac:dyDescent="0.2">
      <c r="A18" s="54"/>
      <c r="B18" s="54"/>
      <c r="C18" s="54" t="s">
        <v>17</v>
      </c>
      <c r="D18" s="44" t="s">
        <v>22</v>
      </c>
      <c r="E18" s="45">
        <v>16578</v>
      </c>
      <c r="F18" s="44" t="s">
        <v>22</v>
      </c>
      <c r="G18" s="45">
        <v>21643</v>
      </c>
      <c r="H18" s="44" t="s">
        <v>22</v>
      </c>
      <c r="I18" s="45">
        <v>14675</v>
      </c>
      <c r="J18" s="44" t="s">
        <v>22</v>
      </c>
      <c r="K18" s="57">
        <v>51069</v>
      </c>
      <c r="L18" s="44" t="s">
        <v>22</v>
      </c>
      <c r="M18" s="57">
        <v>17930</v>
      </c>
      <c r="N18" s="44" t="s">
        <v>22</v>
      </c>
      <c r="O18" s="57">
        <v>13417</v>
      </c>
      <c r="P18" s="44" t="s">
        <v>22</v>
      </c>
      <c r="Q18" s="57">
        <v>18866</v>
      </c>
      <c r="R18" s="44" t="s">
        <v>22</v>
      </c>
      <c r="S18" s="57">
        <v>12164</v>
      </c>
      <c r="T18" s="44" t="s">
        <v>22</v>
      </c>
      <c r="U18" s="57">
        <v>16627</v>
      </c>
      <c r="V18" s="265"/>
      <c r="W18" s="266"/>
      <c r="X18" s="267"/>
      <c r="Y18" s="266"/>
      <c r="Z18" s="267"/>
      <c r="AA18" s="268"/>
      <c r="AB18" s="52" t="s">
        <v>22</v>
      </c>
      <c r="AC18" s="51">
        <f t="shared" si="0"/>
        <v>182969</v>
      </c>
    </row>
    <row r="19" spans="1:29" x14ac:dyDescent="0.2">
      <c r="A19" s="53">
        <v>31203</v>
      </c>
      <c r="B19" s="53" t="s">
        <v>97</v>
      </c>
      <c r="C19" s="53" t="s">
        <v>18</v>
      </c>
      <c r="D19" s="40">
        <v>22</v>
      </c>
      <c r="E19" s="41">
        <v>14780</v>
      </c>
      <c r="F19" s="40">
        <v>42</v>
      </c>
      <c r="G19" s="41">
        <v>23773</v>
      </c>
      <c r="H19" s="40">
        <v>6</v>
      </c>
      <c r="I19" s="41">
        <v>3332</v>
      </c>
      <c r="J19" s="40">
        <v>16</v>
      </c>
      <c r="K19" s="41">
        <v>11140</v>
      </c>
      <c r="L19" s="40">
        <v>7</v>
      </c>
      <c r="M19" s="41">
        <v>5499</v>
      </c>
      <c r="N19" s="40">
        <v>15</v>
      </c>
      <c r="O19" s="41">
        <v>9948</v>
      </c>
      <c r="P19" s="40">
        <v>7</v>
      </c>
      <c r="Q19" s="41">
        <v>4835</v>
      </c>
      <c r="R19" s="40">
        <v>15</v>
      </c>
      <c r="S19" s="41">
        <v>6742</v>
      </c>
      <c r="T19" s="40">
        <v>9</v>
      </c>
      <c r="U19" s="41">
        <v>9588</v>
      </c>
      <c r="V19" s="265"/>
      <c r="W19" s="266"/>
      <c r="X19" s="267"/>
      <c r="Y19" s="266"/>
      <c r="Z19" s="267"/>
      <c r="AA19" s="268"/>
      <c r="AB19" s="42">
        <f>SUMIF($D$2:$AA$2, "No. of Dwelling Units Approved", D19:AA19)</f>
        <v>139</v>
      </c>
      <c r="AC19" s="43">
        <f t="shared" si="0"/>
        <v>89637</v>
      </c>
    </row>
    <row r="20" spans="1:29" x14ac:dyDescent="0.2">
      <c r="A20" s="53"/>
      <c r="B20" s="53"/>
      <c r="C20" s="53" t="s">
        <v>109</v>
      </c>
      <c r="D20" s="40">
        <v>0</v>
      </c>
      <c r="E20" s="41">
        <v>0</v>
      </c>
      <c r="F20" s="40">
        <v>0</v>
      </c>
      <c r="G20" s="41">
        <v>0</v>
      </c>
      <c r="H20" s="40">
        <v>0</v>
      </c>
      <c r="I20" s="41">
        <v>0</v>
      </c>
      <c r="J20" s="40">
        <v>0</v>
      </c>
      <c r="K20" s="41">
        <v>0</v>
      </c>
      <c r="L20" s="40">
        <v>0</v>
      </c>
      <c r="M20" s="41">
        <v>0</v>
      </c>
      <c r="N20" s="40">
        <v>0</v>
      </c>
      <c r="O20" s="41">
        <v>0</v>
      </c>
      <c r="P20" s="40">
        <v>0</v>
      </c>
      <c r="Q20" s="41">
        <v>0</v>
      </c>
      <c r="R20" s="40">
        <v>0</v>
      </c>
      <c r="S20" s="41">
        <v>0</v>
      </c>
      <c r="T20" s="40">
        <v>0</v>
      </c>
      <c r="U20" s="41">
        <v>0</v>
      </c>
      <c r="V20" s="261"/>
      <c r="W20" s="262"/>
      <c r="X20" s="263"/>
      <c r="Y20" s="262"/>
      <c r="Z20" s="263"/>
      <c r="AA20" s="264"/>
      <c r="AB20" s="42">
        <f>SUMIF($D$2:$AA$2, "No. of Dwelling Units Approved", D20:AA20)</f>
        <v>0</v>
      </c>
      <c r="AC20" s="43">
        <f t="shared" si="0"/>
        <v>0</v>
      </c>
    </row>
    <row r="21" spans="1:29" x14ac:dyDescent="0.2">
      <c r="A21" s="53"/>
      <c r="B21" s="53"/>
      <c r="C21" s="53" t="s">
        <v>110</v>
      </c>
      <c r="D21" s="40">
        <v>0</v>
      </c>
      <c r="E21" s="41">
        <v>0</v>
      </c>
      <c r="F21" s="40">
        <v>0</v>
      </c>
      <c r="G21" s="41">
        <v>0</v>
      </c>
      <c r="H21" s="40">
        <v>0</v>
      </c>
      <c r="I21" s="41">
        <v>0</v>
      </c>
      <c r="J21" s="40">
        <v>0</v>
      </c>
      <c r="K21" s="41">
        <v>0</v>
      </c>
      <c r="L21" s="40">
        <v>0</v>
      </c>
      <c r="M21" s="41">
        <v>0</v>
      </c>
      <c r="N21" s="40">
        <v>0</v>
      </c>
      <c r="O21" s="41">
        <v>0</v>
      </c>
      <c r="P21" s="40">
        <v>0</v>
      </c>
      <c r="Q21" s="41">
        <v>0</v>
      </c>
      <c r="R21" s="40">
        <v>0</v>
      </c>
      <c r="S21" s="41">
        <v>0</v>
      </c>
      <c r="T21" s="40">
        <v>0</v>
      </c>
      <c r="U21" s="41">
        <v>0</v>
      </c>
      <c r="V21" s="261"/>
      <c r="W21" s="262"/>
      <c r="X21" s="263"/>
      <c r="Y21" s="262"/>
      <c r="Z21" s="263"/>
      <c r="AA21" s="264"/>
      <c r="AB21" s="42">
        <f>SUMIF($D$2:$AA$2, "No. of Dwelling Units Approved", D21:AA21)</f>
        <v>0</v>
      </c>
      <c r="AC21" s="43">
        <f t="shared" ref="AC21" si="3">SUMIF($D$2:$AA$2, "Value of Approvals ($000)", D21:AA21)</f>
        <v>0</v>
      </c>
    </row>
    <row r="22" spans="1:29" x14ac:dyDescent="0.2">
      <c r="A22" s="53"/>
      <c r="B22" s="53"/>
      <c r="C22" s="53" t="s">
        <v>19</v>
      </c>
      <c r="D22" s="40">
        <v>22</v>
      </c>
      <c r="E22" s="41">
        <v>14780</v>
      </c>
      <c r="F22" s="40">
        <v>42</v>
      </c>
      <c r="G22" s="41">
        <v>23773</v>
      </c>
      <c r="H22" s="40">
        <v>6</v>
      </c>
      <c r="I22" s="41">
        <v>3332</v>
      </c>
      <c r="J22" s="40">
        <v>16</v>
      </c>
      <c r="K22" s="41">
        <v>11140</v>
      </c>
      <c r="L22" s="40">
        <v>7</v>
      </c>
      <c r="M22" s="41">
        <v>5499</v>
      </c>
      <c r="N22" s="40">
        <v>15</v>
      </c>
      <c r="O22" s="41">
        <v>9948</v>
      </c>
      <c r="P22" s="40">
        <v>7</v>
      </c>
      <c r="Q22" s="41">
        <v>4835</v>
      </c>
      <c r="R22" s="40">
        <v>15</v>
      </c>
      <c r="S22" s="41">
        <v>6742</v>
      </c>
      <c r="T22" s="40">
        <v>9</v>
      </c>
      <c r="U22" s="41">
        <v>9588</v>
      </c>
      <c r="V22" s="261"/>
      <c r="W22" s="262"/>
      <c r="X22" s="263"/>
      <c r="Y22" s="262"/>
      <c r="Z22" s="263"/>
      <c r="AA22" s="264"/>
      <c r="AB22" s="42">
        <f>SUMIF($D$2:$AA$2, "No. of Dwelling Units Approved", D22:AA22)</f>
        <v>139</v>
      </c>
      <c r="AC22" s="43">
        <f t="shared" si="0"/>
        <v>89637</v>
      </c>
    </row>
    <row r="23" spans="1:29" x14ac:dyDescent="0.2">
      <c r="A23" s="53"/>
      <c r="B23" s="53"/>
      <c r="C23" s="53" t="s">
        <v>14</v>
      </c>
      <c r="D23" s="40" t="s">
        <v>22</v>
      </c>
      <c r="E23" s="41">
        <v>8801</v>
      </c>
      <c r="F23" s="40" t="s">
        <v>22</v>
      </c>
      <c r="G23" s="41">
        <v>2475</v>
      </c>
      <c r="H23" s="40" t="s">
        <v>22</v>
      </c>
      <c r="I23" s="41">
        <v>510</v>
      </c>
      <c r="J23" s="40" t="s">
        <v>22</v>
      </c>
      <c r="K23" s="41">
        <v>7267</v>
      </c>
      <c r="L23" s="40" t="s">
        <v>22</v>
      </c>
      <c r="M23" s="41">
        <v>2512</v>
      </c>
      <c r="N23" s="40" t="s">
        <v>22</v>
      </c>
      <c r="O23" s="41">
        <v>1829</v>
      </c>
      <c r="P23" s="40" t="s">
        <v>22</v>
      </c>
      <c r="Q23" s="41">
        <v>1360</v>
      </c>
      <c r="R23" s="40" t="s">
        <v>22</v>
      </c>
      <c r="S23" s="41">
        <v>2573</v>
      </c>
      <c r="T23" s="40" t="s">
        <v>22</v>
      </c>
      <c r="U23" s="41">
        <v>2449</v>
      </c>
      <c r="V23" s="265"/>
      <c r="W23" s="266"/>
      <c r="X23" s="267"/>
      <c r="Y23" s="266"/>
      <c r="Z23" s="267"/>
      <c r="AA23" s="268"/>
      <c r="AB23" s="42" t="s">
        <v>22</v>
      </c>
      <c r="AC23" s="43">
        <f t="shared" si="0"/>
        <v>29776</v>
      </c>
    </row>
    <row r="24" spans="1:29" x14ac:dyDescent="0.2">
      <c r="A24" s="53"/>
      <c r="B24" s="53"/>
      <c r="C24" s="53" t="s">
        <v>15</v>
      </c>
      <c r="D24" s="40" t="s">
        <v>22</v>
      </c>
      <c r="E24" s="41">
        <v>23581</v>
      </c>
      <c r="F24" s="40" t="s">
        <v>22</v>
      </c>
      <c r="G24" s="41">
        <v>26248</v>
      </c>
      <c r="H24" s="40" t="s">
        <v>22</v>
      </c>
      <c r="I24" s="41">
        <v>3842</v>
      </c>
      <c r="J24" s="40" t="s">
        <v>22</v>
      </c>
      <c r="K24" s="41">
        <v>18408</v>
      </c>
      <c r="L24" s="40" t="s">
        <v>22</v>
      </c>
      <c r="M24" s="41">
        <v>8011</v>
      </c>
      <c r="N24" s="40" t="s">
        <v>22</v>
      </c>
      <c r="O24" s="41">
        <v>11776</v>
      </c>
      <c r="P24" s="40" t="s">
        <v>22</v>
      </c>
      <c r="Q24" s="41">
        <v>6195</v>
      </c>
      <c r="R24" s="40" t="s">
        <v>22</v>
      </c>
      <c r="S24" s="41">
        <v>9316</v>
      </c>
      <c r="T24" s="40" t="s">
        <v>22</v>
      </c>
      <c r="U24" s="41">
        <v>12037</v>
      </c>
      <c r="V24" s="265"/>
      <c r="W24" s="266"/>
      <c r="X24" s="267"/>
      <c r="Y24" s="266"/>
      <c r="Z24" s="267"/>
      <c r="AA24" s="268"/>
      <c r="AB24" s="42" t="s">
        <v>22</v>
      </c>
      <c r="AC24" s="43">
        <f t="shared" si="0"/>
        <v>119414</v>
      </c>
    </row>
    <row r="25" spans="1:29" x14ac:dyDescent="0.2">
      <c r="A25" s="53"/>
      <c r="B25" s="53"/>
      <c r="C25" s="53" t="s">
        <v>16</v>
      </c>
      <c r="D25" s="40" t="s">
        <v>22</v>
      </c>
      <c r="E25" s="41">
        <v>10845</v>
      </c>
      <c r="F25" s="40" t="s">
        <v>22</v>
      </c>
      <c r="G25" s="41">
        <v>9376</v>
      </c>
      <c r="H25" s="40" t="s">
        <v>22</v>
      </c>
      <c r="I25" s="41">
        <v>3806</v>
      </c>
      <c r="J25" s="40" t="s">
        <v>22</v>
      </c>
      <c r="K25" s="41">
        <v>10657</v>
      </c>
      <c r="L25" s="40" t="s">
        <v>22</v>
      </c>
      <c r="M25" s="41">
        <v>4917</v>
      </c>
      <c r="N25" s="40" t="s">
        <v>22</v>
      </c>
      <c r="O25" s="41">
        <v>1330</v>
      </c>
      <c r="P25" s="40" t="s">
        <v>22</v>
      </c>
      <c r="Q25" s="41">
        <v>7266</v>
      </c>
      <c r="R25" s="40" t="s">
        <v>22</v>
      </c>
      <c r="S25" s="41">
        <v>4904</v>
      </c>
      <c r="T25" s="40" t="s">
        <v>22</v>
      </c>
      <c r="U25" s="41">
        <v>5325</v>
      </c>
      <c r="V25" s="265"/>
      <c r="W25" s="266"/>
      <c r="X25" s="267"/>
      <c r="Y25" s="266"/>
      <c r="Z25" s="267"/>
      <c r="AA25" s="268"/>
      <c r="AB25" s="42" t="s">
        <v>22</v>
      </c>
      <c r="AC25" s="43">
        <f t="shared" si="0"/>
        <v>58426</v>
      </c>
    </row>
    <row r="26" spans="1:29" x14ac:dyDescent="0.2">
      <c r="A26" s="53"/>
      <c r="B26" s="53"/>
      <c r="C26" s="53" t="s">
        <v>17</v>
      </c>
      <c r="D26" s="40" t="s">
        <v>22</v>
      </c>
      <c r="E26" s="41">
        <v>34426</v>
      </c>
      <c r="F26" s="40" t="s">
        <v>22</v>
      </c>
      <c r="G26" s="41">
        <v>35624</v>
      </c>
      <c r="H26" s="40" t="s">
        <v>22</v>
      </c>
      <c r="I26" s="41">
        <v>7647</v>
      </c>
      <c r="J26" s="40" t="s">
        <v>22</v>
      </c>
      <c r="K26" s="41">
        <v>29065</v>
      </c>
      <c r="L26" s="40" t="s">
        <v>22</v>
      </c>
      <c r="M26" s="41">
        <v>12928</v>
      </c>
      <c r="N26" s="40" t="s">
        <v>22</v>
      </c>
      <c r="O26" s="41">
        <v>13106</v>
      </c>
      <c r="P26" s="40" t="s">
        <v>22</v>
      </c>
      <c r="Q26" s="41">
        <v>13461</v>
      </c>
      <c r="R26" s="40" t="s">
        <v>22</v>
      </c>
      <c r="S26" s="41">
        <v>14220</v>
      </c>
      <c r="T26" s="40" t="s">
        <v>22</v>
      </c>
      <c r="U26" s="41">
        <v>17362</v>
      </c>
      <c r="V26" s="265"/>
      <c r="W26" s="266"/>
      <c r="X26" s="267"/>
      <c r="Y26" s="266"/>
      <c r="Z26" s="267"/>
      <c r="AA26" s="268"/>
      <c r="AB26" s="42" t="s">
        <v>22</v>
      </c>
      <c r="AC26" s="43">
        <f t="shared" si="0"/>
        <v>177839</v>
      </c>
    </row>
    <row r="27" spans="1:29" x14ac:dyDescent="0.2">
      <c r="A27" s="82">
        <v>312</v>
      </c>
      <c r="B27" s="82" t="s">
        <v>91</v>
      </c>
      <c r="C27" s="82" t="s">
        <v>18</v>
      </c>
      <c r="D27" s="46">
        <f t="shared" ref="D27:AA27" si="4">D3+D11+D19</f>
        <v>69</v>
      </c>
      <c r="E27" s="47">
        <f t="shared" si="4"/>
        <v>30190</v>
      </c>
      <c r="F27" s="46">
        <f t="shared" si="4"/>
        <v>85</v>
      </c>
      <c r="G27" s="47">
        <f t="shared" si="4"/>
        <v>38651</v>
      </c>
      <c r="H27" s="46">
        <f t="shared" si="4"/>
        <v>38</v>
      </c>
      <c r="I27" s="47">
        <f t="shared" si="4"/>
        <v>15108</v>
      </c>
      <c r="J27" s="46">
        <f t="shared" si="4"/>
        <v>59</v>
      </c>
      <c r="K27" s="47">
        <f t="shared" si="4"/>
        <v>23182</v>
      </c>
      <c r="L27" s="46">
        <f t="shared" si="4"/>
        <v>38</v>
      </c>
      <c r="M27" s="47">
        <f t="shared" si="4"/>
        <v>13896</v>
      </c>
      <c r="N27" s="46">
        <f t="shared" si="4"/>
        <v>36</v>
      </c>
      <c r="O27" s="47">
        <f t="shared" si="4"/>
        <v>16597</v>
      </c>
      <c r="P27" s="46">
        <f t="shared" si="4"/>
        <v>49</v>
      </c>
      <c r="Q27" s="47">
        <f t="shared" si="4"/>
        <v>19904</v>
      </c>
      <c r="R27" s="46">
        <f t="shared" si="4"/>
        <v>35</v>
      </c>
      <c r="S27" s="47">
        <f t="shared" si="4"/>
        <v>13523</v>
      </c>
      <c r="T27" s="46">
        <f t="shared" si="4"/>
        <v>36</v>
      </c>
      <c r="U27" s="47">
        <f t="shared" si="4"/>
        <v>19502</v>
      </c>
      <c r="V27" s="261"/>
      <c r="W27" s="262"/>
      <c r="X27" s="263"/>
      <c r="Y27" s="262"/>
      <c r="Z27" s="263"/>
      <c r="AA27" s="264"/>
      <c r="AB27" s="46">
        <f>SUMIF($D$2:$AA$2, "No. of Dwelling Units Approved", D27:AA27)</f>
        <v>445</v>
      </c>
      <c r="AC27" s="47">
        <f t="shared" si="0"/>
        <v>190553</v>
      </c>
    </row>
    <row r="28" spans="1:29" x14ac:dyDescent="0.2">
      <c r="A28" s="82"/>
      <c r="B28" s="82"/>
      <c r="C28" s="82" t="s">
        <v>109</v>
      </c>
      <c r="D28" s="46">
        <f t="shared" ref="D28:P29" si="5">D4+D12+D20</f>
        <v>0</v>
      </c>
      <c r="E28" s="47">
        <f t="shared" si="5"/>
        <v>0</v>
      </c>
      <c r="F28" s="46">
        <f t="shared" si="5"/>
        <v>0</v>
      </c>
      <c r="G28" s="47">
        <f t="shared" si="5"/>
        <v>0</v>
      </c>
      <c r="H28" s="46">
        <f t="shared" si="5"/>
        <v>0</v>
      </c>
      <c r="I28" s="47">
        <f t="shared" si="5"/>
        <v>0</v>
      </c>
      <c r="J28" s="46">
        <f t="shared" si="5"/>
        <v>0</v>
      </c>
      <c r="K28" s="47">
        <f t="shared" si="5"/>
        <v>0</v>
      </c>
      <c r="L28" s="46">
        <f t="shared" si="5"/>
        <v>0</v>
      </c>
      <c r="M28" s="47">
        <f t="shared" si="5"/>
        <v>0</v>
      </c>
      <c r="N28" s="46">
        <f t="shared" si="5"/>
        <v>0</v>
      </c>
      <c r="O28" s="47">
        <f t="shared" si="5"/>
        <v>0</v>
      </c>
      <c r="P28" s="46">
        <f t="shared" si="5"/>
        <v>0</v>
      </c>
      <c r="Q28" s="47">
        <f t="shared" ref="Q28:R29" si="6">Q4+Q12+Q20</f>
        <v>0</v>
      </c>
      <c r="R28" s="46">
        <f t="shared" si="6"/>
        <v>0</v>
      </c>
      <c r="S28" s="47">
        <f t="shared" ref="S28:T29" si="7">S4+S12+S20</f>
        <v>0</v>
      </c>
      <c r="T28" s="46">
        <f t="shared" si="7"/>
        <v>0</v>
      </c>
      <c r="U28" s="47">
        <f t="shared" ref="U28:V29" si="8">U4+U12+U20</f>
        <v>0</v>
      </c>
      <c r="V28" s="261"/>
      <c r="W28" s="262"/>
      <c r="X28" s="263"/>
      <c r="Y28" s="262"/>
      <c r="Z28" s="263"/>
      <c r="AA28" s="264"/>
      <c r="AB28" s="46">
        <f t="shared" ref="AB28:AB30" si="9">SUMIF($D$2:$AA$2, "No. of Dwelling Units Approved", D28:AA28)</f>
        <v>0</v>
      </c>
      <c r="AC28" s="47">
        <f t="shared" si="0"/>
        <v>0</v>
      </c>
    </row>
    <row r="29" spans="1:29" x14ac:dyDescent="0.2">
      <c r="A29" s="82"/>
      <c r="B29" s="82"/>
      <c r="C29" s="82" t="s">
        <v>110</v>
      </c>
      <c r="D29" s="46">
        <f t="shared" si="5"/>
        <v>0</v>
      </c>
      <c r="E29" s="47">
        <f t="shared" si="5"/>
        <v>0</v>
      </c>
      <c r="F29" s="46">
        <f t="shared" si="5"/>
        <v>0</v>
      </c>
      <c r="G29" s="47">
        <f t="shared" si="5"/>
        <v>0</v>
      </c>
      <c r="H29" s="46">
        <f t="shared" si="5"/>
        <v>0</v>
      </c>
      <c r="I29" s="47">
        <f t="shared" si="5"/>
        <v>0</v>
      </c>
      <c r="J29" s="46">
        <f t="shared" si="5"/>
        <v>0</v>
      </c>
      <c r="K29" s="47">
        <f t="shared" si="5"/>
        <v>0</v>
      </c>
      <c r="L29" s="46">
        <f t="shared" si="5"/>
        <v>0</v>
      </c>
      <c r="M29" s="47">
        <f t="shared" si="5"/>
        <v>0</v>
      </c>
      <c r="N29" s="46">
        <f t="shared" si="5"/>
        <v>0</v>
      </c>
      <c r="O29" s="47">
        <f t="shared" si="5"/>
        <v>0</v>
      </c>
      <c r="P29" s="46">
        <f t="shared" si="5"/>
        <v>0</v>
      </c>
      <c r="Q29" s="47">
        <f t="shared" si="6"/>
        <v>0</v>
      </c>
      <c r="R29" s="46">
        <f t="shared" si="6"/>
        <v>0</v>
      </c>
      <c r="S29" s="47">
        <f t="shared" si="7"/>
        <v>0</v>
      </c>
      <c r="T29" s="46">
        <f t="shared" si="7"/>
        <v>0</v>
      </c>
      <c r="U29" s="47">
        <f t="shared" si="8"/>
        <v>0</v>
      </c>
      <c r="V29" s="261"/>
      <c r="W29" s="262"/>
      <c r="X29" s="263"/>
      <c r="Y29" s="262"/>
      <c r="Z29" s="263"/>
      <c r="AA29" s="264"/>
      <c r="AB29" s="46">
        <f t="shared" ref="AB29" si="10">SUMIF($D$2:$AA$2, "No. of Dwelling Units Approved", D29:AA29)</f>
        <v>0</v>
      </c>
      <c r="AC29" s="47">
        <f t="shared" ref="AC29" si="11">SUMIF($D$2:$AA$2, "Value of Approvals ($000)", D29:AA29)</f>
        <v>0</v>
      </c>
    </row>
    <row r="30" spans="1:29" x14ac:dyDescent="0.2">
      <c r="A30" s="82"/>
      <c r="B30" s="82"/>
      <c r="C30" s="82" t="s">
        <v>19</v>
      </c>
      <c r="D30" s="46">
        <f t="shared" ref="D30:AA30" si="12">D6+D14+D22</f>
        <v>69</v>
      </c>
      <c r="E30" s="47">
        <f t="shared" si="12"/>
        <v>30190</v>
      </c>
      <c r="F30" s="46">
        <f t="shared" si="12"/>
        <v>85</v>
      </c>
      <c r="G30" s="47">
        <f t="shared" si="12"/>
        <v>38651</v>
      </c>
      <c r="H30" s="46">
        <f t="shared" si="12"/>
        <v>38</v>
      </c>
      <c r="I30" s="47">
        <f t="shared" si="12"/>
        <v>15108</v>
      </c>
      <c r="J30" s="46">
        <f t="shared" si="12"/>
        <v>59</v>
      </c>
      <c r="K30" s="47">
        <f t="shared" si="12"/>
        <v>23182</v>
      </c>
      <c r="L30" s="46">
        <f t="shared" si="12"/>
        <v>38</v>
      </c>
      <c r="M30" s="47">
        <f t="shared" si="12"/>
        <v>13896</v>
      </c>
      <c r="N30" s="46">
        <f t="shared" si="12"/>
        <v>36</v>
      </c>
      <c r="O30" s="47">
        <f t="shared" si="12"/>
        <v>16597</v>
      </c>
      <c r="P30" s="46">
        <f t="shared" si="12"/>
        <v>49</v>
      </c>
      <c r="Q30" s="47">
        <f t="shared" si="12"/>
        <v>19904</v>
      </c>
      <c r="R30" s="46">
        <f t="shared" si="12"/>
        <v>35</v>
      </c>
      <c r="S30" s="47">
        <f t="shared" si="12"/>
        <v>13523</v>
      </c>
      <c r="T30" s="46">
        <f t="shared" si="12"/>
        <v>36</v>
      </c>
      <c r="U30" s="47">
        <f t="shared" si="12"/>
        <v>19502</v>
      </c>
      <c r="V30" s="265"/>
      <c r="W30" s="266"/>
      <c r="X30" s="267"/>
      <c r="Y30" s="266"/>
      <c r="Z30" s="267"/>
      <c r="AA30" s="268"/>
      <c r="AB30" s="46">
        <f t="shared" si="9"/>
        <v>445</v>
      </c>
      <c r="AC30" s="47">
        <f t="shared" si="0"/>
        <v>190553</v>
      </c>
    </row>
    <row r="31" spans="1:29" x14ac:dyDescent="0.2">
      <c r="A31" s="82"/>
      <c r="B31" s="82"/>
      <c r="C31" s="82" t="s">
        <v>14</v>
      </c>
      <c r="D31" s="46" t="s">
        <v>22</v>
      </c>
      <c r="E31" s="47">
        <f>E7+E15+E23</f>
        <v>13779</v>
      </c>
      <c r="F31" s="46" t="s">
        <v>22</v>
      </c>
      <c r="G31" s="47">
        <f>G7+G15+G23</f>
        <v>5322</v>
      </c>
      <c r="H31" s="46" t="s">
        <v>22</v>
      </c>
      <c r="I31" s="47">
        <f>I7+I15+I23</f>
        <v>4237</v>
      </c>
      <c r="J31" s="46" t="s">
        <v>22</v>
      </c>
      <c r="K31" s="47">
        <f>K7+K15+K23</f>
        <v>11577</v>
      </c>
      <c r="L31" s="46" t="s">
        <v>22</v>
      </c>
      <c r="M31" s="47">
        <f>M7+M15+M23</f>
        <v>5102</v>
      </c>
      <c r="N31" s="46" t="s">
        <v>22</v>
      </c>
      <c r="O31" s="47">
        <f>O7+O15+O23</f>
        <v>4070</v>
      </c>
      <c r="P31" s="46" t="s">
        <v>22</v>
      </c>
      <c r="Q31" s="47">
        <f>Q7+Q15+Q23</f>
        <v>3364</v>
      </c>
      <c r="R31" s="46" t="s">
        <v>22</v>
      </c>
      <c r="S31" s="47">
        <f>S7+S15+S23</f>
        <v>5065</v>
      </c>
      <c r="T31" s="46" t="s">
        <v>22</v>
      </c>
      <c r="U31" s="47">
        <f>U7+U15+U23</f>
        <v>5082</v>
      </c>
      <c r="V31" s="265"/>
      <c r="W31" s="266"/>
      <c r="X31" s="267"/>
      <c r="Y31" s="266"/>
      <c r="Z31" s="267"/>
      <c r="AA31" s="268"/>
      <c r="AB31" s="46" t="s">
        <v>22</v>
      </c>
      <c r="AC31" s="47">
        <f t="shared" si="0"/>
        <v>57598</v>
      </c>
    </row>
    <row r="32" spans="1:29" x14ac:dyDescent="0.2">
      <c r="A32" s="82"/>
      <c r="B32" s="82"/>
      <c r="C32" s="82" t="s">
        <v>15</v>
      </c>
      <c r="D32" s="46" t="s">
        <v>22</v>
      </c>
      <c r="E32" s="47">
        <f>E8+E16+E24</f>
        <v>43969</v>
      </c>
      <c r="F32" s="46" t="s">
        <v>22</v>
      </c>
      <c r="G32" s="47">
        <f>G8+G16+G24</f>
        <v>43973</v>
      </c>
      <c r="H32" s="46" t="s">
        <v>22</v>
      </c>
      <c r="I32" s="47">
        <f>I8+I16+I24</f>
        <v>19345</v>
      </c>
      <c r="J32" s="46" t="s">
        <v>22</v>
      </c>
      <c r="K32" s="47">
        <f>K8+K16+K24</f>
        <v>34759</v>
      </c>
      <c r="L32" s="46" t="s">
        <v>22</v>
      </c>
      <c r="M32" s="47">
        <f>M8+M16+M24</f>
        <v>18998</v>
      </c>
      <c r="N32" s="46" t="s">
        <v>22</v>
      </c>
      <c r="O32" s="47">
        <f>O8+O16+O24</f>
        <v>20667</v>
      </c>
      <c r="P32" s="46" t="s">
        <v>22</v>
      </c>
      <c r="Q32" s="47">
        <f>Q8+Q16+Q24</f>
        <v>23267</v>
      </c>
      <c r="R32" s="46" t="s">
        <v>22</v>
      </c>
      <c r="S32" s="47">
        <f>S8+S16+S24</f>
        <v>18589</v>
      </c>
      <c r="T32" s="46" t="s">
        <v>22</v>
      </c>
      <c r="U32" s="47">
        <f>U8+U16+U24</f>
        <v>24584</v>
      </c>
      <c r="V32" s="265"/>
      <c r="W32" s="266"/>
      <c r="X32" s="267"/>
      <c r="Y32" s="266"/>
      <c r="Z32" s="267"/>
      <c r="AA32" s="268"/>
      <c r="AB32" s="46" t="s">
        <v>22</v>
      </c>
      <c r="AC32" s="47">
        <f t="shared" si="0"/>
        <v>248151</v>
      </c>
    </row>
    <row r="33" spans="1:29" x14ac:dyDescent="0.2">
      <c r="A33" s="82"/>
      <c r="B33" s="82"/>
      <c r="C33" s="82" t="s">
        <v>16</v>
      </c>
      <c r="D33" s="46" t="s">
        <v>22</v>
      </c>
      <c r="E33" s="47">
        <f>E9+E17+E25</f>
        <v>13936</v>
      </c>
      <c r="F33" s="46" t="s">
        <v>22</v>
      </c>
      <c r="G33" s="47">
        <f>G9+G17+G25</f>
        <v>17391</v>
      </c>
      <c r="H33" s="46" t="s">
        <v>22</v>
      </c>
      <c r="I33" s="47">
        <f>I9+I17+I25</f>
        <v>8007</v>
      </c>
      <c r="J33" s="46" t="s">
        <v>22</v>
      </c>
      <c r="K33" s="47">
        <f>K9+K17+K25</f>
        <v>50767</v>
      </c>
      <c r="L33" s="46" t="s">
        <v>22</v>
      </c>
      <c r="M33" s="47">
        <f>M9+M17+M25</f>
        <v>14052</v>
      </c>
      <c r="N33" s="46" t="s">
        <v>22</v>
      </c>
      <c r="O33" s="47">
        <f>O9+O17+O25</f>
        <v>9869</v>
      </c>
      <c r="P33" s="46" t="s">
        <v>22</v>
      </c>
      <c r="Q33" s="47">
        <f>Q9+Q17+Q25</f>
        <v>12605</v>
      </c>
      <c r="R33" s="46" t="s">
        <v>22</v>
      </c>
      <c r="S33" s="47">
        <f>S9+S17+S25</f>
        <v>13592</v>
      </c>
      <c r="T33" s="46" t="s">
        <v>22</v>
      </c>
      <c r="U33" s="47">
        <f>U9+U17+U25</f>
        <v>13386</v>
      </c>
      <c r="V33" s="265"/>
      <c r="W33" s="266"/>
      <c r="X33" s="267"/>
      <c r="Y33" s="266"/>
      <c r="Z33" s="267"/>
      <c r="AA33" s="268"/>
      <c r="AB33" s="46" t="s">
        <v>22</v>
      </c>
      <c r="AC33" s="47">
        <f t="shared" si="0"/>
        <v>153605</v>
      </c>
    </row>
    <row r="34" spans="1:29" x14ac:dyDescent="0.2">
      <c r="A34" s="83"/>
      <c r="B34" s="83"/>
      <c r="C34" s="83" t="s">
        <v>17</v>
      </c>
      <c r="D34" s="48" t="s">
        <v>22</v>
      </c>
      <c r="E34" s="49">
        <f>E10+E18+E26</f>
        <v>57905</v>
      </c>
      <c r="F34" s="48" t="s">
        <v>22</v>
      </c>
      <c r="G34" s="49">
        <f>G10+G18+G26</f>
        <v>61364</v>
      </c>
      <c r="H34" s="48" t="s">
        <v>22</v>
      </c>
      <c r="I34" s="49">
        <f>I10+I18+I26</f>
        <v>27350</v>
      </c>
      <c r="J34" s="48" t="s">
        <v>22</v>
      </c>
      <c r="K34" s="49">
        <f>K10+K18+K26</f>
        <v>85526</v>
      </c>
      <c r="L34" s="48" t="s">
        <v>22</v>
      </c>
      <c r="M34" s="49">
        <f>M10+M18+M26</f>
        <v>33050</v>
      </c>
      <c r="N34" s="48" t="s">
        <v>22</v>
      </c>
      <c r="O34" s="49">
        <f>O10+O18+O26</f>
        <v>30536</v>
      </c>
      <c r="P34" s="48" t="s">
        <v>22</v>
      </c>
      <c r="Q34" s="49">
        <f>Q10+Q18+Q26</f>
        <v>35871</v>
      </c>
      <c r="R34" s="48" t="s">
        <v>22</v>
      </c>
      <c r="S34" s="49">
        <f>S10+S18+S26</f>
        <v>32180</v>
      </c>
      <c r="T34" s="48" t="s">
        <v>22</v>
      </c>
      <c r="U34" s="49">
        <f>U10+U18+U26</f>
        <v>37970</v>
      </c>
      <c r="V34" s="273"/>
      <c r="W34" s="274"/>
      <c r="X34" s="275"/>
      <c r="Y34" s="274"/>
      <c r="Z34" s="275"/>
      <c r="AA34" s="276"/>
      <c r="AB34" s="48" t="s">
        <v>22</v>
      </c>
      <c r="AC34" s="49">
        <f t="shared" si="0"/>
        <v>401752</v>
      </c>
    </row>
  </sheetData>
  <mergeCells count="16">
    <mergeCell ref="AB1:AC1"/>
    <mergeCell ref="A1:A2"/>
    <mergeCell ref="B1:B2"/>
    <mergeCell ref="C1:C2"/>
    <mergeCell ref="D1:E1"/>
    <mergeCell ref="F1:G1"/>
    <mergeCell ref="H1:I1"/>
    <mergeCell ref="J1:K1"/>
    <mergeCell ref="L1:M1"/>
    <mergeCell ref="N1:O1"/>
    <mergeCell ref="P1:Q1"/>
    <mergeCell ref="R1:S1"/>
    <mergeCell ref="T1:U1"/>
    <mergeCell ref="V1:W1"/>
    <mergeCell ref="X1:Y1"/>
    <mergeCell ref="Z1:AA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66"/>
  <sheetViews>
    <sheetView zoomScaleNormal="100" workbookViewId="0">
      <pane xSplit="3" ySplit="2" topLeftCell="J3" activePane="bottomRight" state="frozenSplit"/>
      <selection pane="topRight" activeCell="I1" sqref="I1"/>
      <selection pane="bottomLeft" activeCell="A15" sqref="A15"/>
      <selection pane="bottomRight" activeCell="V1" sqref="V1:AA12"/>
    </sheetView>
  </sheetViews>
  <sheetFormatPr defaultRowHeight="12" x14ac:dyDescent="0.2"/>
  <cols>
    <col min="1" max="1" width="14.5703125" style="22" customWidth="1"/>
    <col min="2" max="2" width="20.7109375" style="18" customWidth="1"/>
    <col min="3" max="3" width="26.7109375" style="18" customWidth="1"/>
    <col min="4" max="4" width="9.140625" style="18" customWidth="1"/>
    <col min="5" max="5" width="9.140625" style="18"/>
    <col min="6" max="27" width="9.140625" style="18" customWidth="1"/>
    <col min="28" max="30" width="9.140625" style="18"/>
    <col min="31" max="31" width="11.28515625" style="18" customWidth="1"/>
    <col min="32" max="16384" width="9.140625" style="18"/>
  </cols>
  <sheetData>
    <row r="1" spans="1:29" x14ac:dyDescent="0.2">
      <c r="A1" s="246" t="s">
        <v>0</v>
      </c>
      <c r="B1" s="241" t="s">
        <v>1</v>
      </c>
      <c r="C1" s="242"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39" t="s">
        <v>13</v>
      </c>
      <c r="AC1" s="239"/>
    </row>
    <row r="2" spans="1:29" ht="58.5" customHeight="1" x14ac:dyDescent="0.2">
      <c r="A2" s="246"/>
      <c r="B2" s="241"/>
      <c r="C2" s="242"/>
      <c r="D2" s="56" t="s">
        <v>3</v>
      </c>
      <c r="E2" s="56" t="s">
        <v>20</v>
      </c>
      <c r="F2" s="56" t="s">
        <v>3</v>
      </c>
      <c r="G2" s="56" t="s">
        <v>20</v>
      </c>
      <c r="H2" s="56" t="s">
        <v>3</v>
      </c>
      <c r="I2" s="56" t="s">
        <v>20</v>
      </c>
      <c r="J2" s="56" t="s">
        <v>3</v>
      </c>
      <c r="K2" s="56" t="s">
        <v>20</v>
      </c>
      <c r="L2" s="56" t="s">
        <v>3</v>
      </c>
      <c r="M2" s="56" t="s">
        <v>20</v>
      </c>
      <c r="N2" s="56" t="s">
        <v>3</v>
      </c>
      <c r="O2" s="56" t="s">
        <v>20</v>
      </c>
      <c r="P2" s="56" t="s">
        <v>3</v>
      </c>
      <c r="Q2" s="56" t="s">
        <v>20</v>
      </c>
      <c r="R2" s="56" t="s">
        <v>3</v>
      </c>
      <c r="S2" s="56" t="s">
        <v>20</v>
      </c>
      <c r="T2" s="56" t="s">
        <v>3</v>
      </c>
      <c r="U2" s="56" t="s">
        <v>20</v>
      </c>
      <c r="V2" s="256" t="s">
        <v>3</v>
      </c>
      <c r="W2" s="256" t="s">
        <v>20</v>
      </c>
      <c r="X2" s="256" t="s">
        <v>3</v>
      </c>
      <c r="Y2" s="256" t="s">
        <v>20</v>
      </c>
      <c r="Z2" s="256" t="s">
        <v>3</v>
      </c>
      <c r="AA2" s="256" t="s">
        <v>20</v>
      </c>
      <c r="AB2" s="74" t="s">
        <v>3</v>
      </c>
      <c r="AC2" s="74" t="s">
        <v>20</v>
      </c>
    </row>
    <row r="3" spans="1:29" x14ac:dyDescent="0.2">
      <c r="A3" s="53">
        <v>31802</v>
      </c>
      <c r="B3" s="248" t="s">
        <v>82</v>
      </c>
      <c r="C3" s="40" t="s">
        <v>18</v>
      </c>
      <c r="D3" s="40">
        <v>29</v>
      </c>
      <c r="E3" s="41">
        <v>7651</v>
      </c>
      <c r="F3" s="40">
        <v>62</v>
      </c>
      <c r="G3" s="41">
        <v>20935</v>
      </c>
      <c r="H3" s="40">
        <v>43</v>
      </c>
      <c r="I3" s="41">
        <v>13335</v>
      </c>
      <c r="J3" s="40">
        <v>26</v>
      </c>
      <c r="K3" s="41">
        <v>7855</v>
      </c>
      <c r="L3" s="40">
        <v>33</v>
      </c>
      <c r="M3" s="41">
        <v>9123</v>
      </c>
      <c r="N3" s="40">
        <v>14</v>
      </c>
      <c r="O3" s="41">
        <v>3737</v>
      </c>
      <c r="P3" s="40">
        <v>30</v>
      </c>
      <c r="Q3" s="41">
        <v>8602</v>
      </c>
      <c r="R3" s="40">
        <v>10</v>
      </c>
      <c r="S3" s="41">
        <v>2522</v>
      </c>
      <c r="T3" s="40">
        <v>41</v>
      </c>
      <c r="U3" s="41">
        <v>13212</v>
      </c>
      <c r="V3" s="257"/>
      <c r="W3" s="258"/>
      <c r="X3" s="259"/>
      <c r="Y3" s="258"/>
      <c r="Z3" s="259"/>
      <c r="AA3" s="260"/>
      <c r="AB3" s="42">
        <f>SUMIF($D$2:$AA$2, "No. of Dwelling Units Approved", D3:AA3)</f>
        <v>288</v>
      </c>
      <c r="AC3" s="43">
        <f>SUMIF($D$2:$AA$2, "Value of Approvals ($000)", D3:AA3)</f>
        <v>86972</v>
      </c>
    </row>
    <row r="4" spans="1:29" x14ac:dyDescent="0.2">
      <c r="A4" s="53"/>
      <c r="B4" s="249"/>
      <c r="C4" s="40" t="s">
        <v>109</v>
      </c>
      <c r="D4" s="40">
        <v>6</v>
      </c>
      <c r="E4" s="41">
        <v>994</v>
      </c>
      <c r="F4" s="40">
        <v>0</v>
      </c>
      <c r="G4" s="41">
        <v>0</v>
      </c>
      <c r="H4" s="40">
        <v>4</v>
      </c>
      <c r="I4" s="41">
        <v>686</v>
      </c>
      <c r="J4" s="40">
        <v>0</v>
      </c>
      <c r="K4" s="41">
        <v>0</v>
      </c>
      <c r="L4" s="40">
        <v>0</v>
      </c>
      <c r="M4" s="41">
        <v>0</v>
      </c>
      <c r="N4" s="40">
        <v>0</v>
      </c>
      <c r="O4" s="41">
        <v>0</v>
      </c>
      <c r="P4" s="40">
        <v>0</v>
      </c>
      <c r="Q4" s="41">
        <v>0</v>
      </c>
      <c r="R4" s="40">
        <v>0</v>
      </c>
      <c r="S4" s="41">
        <v>0</v>
      </c>
      <c r="T4" s="40">
        <v>0</v>
      </c>
      <c r="U4" s="41">
        <v>0</v>
      </c>
      <c r="V4" s="261"/>
      <c r="W4" s="262"/>
      <c r="X4" s="263"/>
      <c r="Y4" s="262"/>
      <c r="Z4" s="263"/>
      <c r="AA4" s="264"/>
      <c r="AB4" s="42">
        <f>SUMIF($D$2:$AA$2, "No. of Dwelling Units Approved", D4:AA4)</f>
        <v>10</v>
      </c>
      <c r="AC4" s="43">
        <f t="shared" ref="AC4:AC66" si="0">SUMIF($D$2:$AA$2, "Value of Approvals ($000)", D4:AA4)</f>
        <v>1680</v>
      </c>
    </row>
    <row r="5" spans="1:29" x14ac:dyDescent="0.2">
      <c r="A5" s="53"/>
      <c r="B5" s="249"/>
      <c r="C5" s="40" t="s">
        <v>110</v>
      </c>
      <c r="D5" s="40">
        <v>0</v>
      </c>
      <c r="E5" s="41">
        <v>0</v>
      </c>
      <c r="F5" s="40">
        <v>0</v>
      </c>
      <c r="G5" s="41">
        <v>0</v>
      </c>
      <c r="H5" s="40">
        <v>0</v>
      </c>
      <c r="I5" s="41">
        <v>0</v>
      </c>
      <c r="J5" s="40">
        <v>0</v>
      </c>
      <c r="K5" s="41">
        <v>0</v>
      </c>
      <c r="L5" s="40">
        <v>0</v>
      </c>
      <c r="M5" s="41">
        <v>0</v>
      </c>
      <c r="N5" s="40">
        <v>0</v>
      </c>
      <c r="O5" s="41">
        <v>0</v>
      </c>
      <c r="P5" s="40">
        <v>0</v>
      </c>
      <c r="Q5" s="41">
        <v>0</v>
      </c>
      <c r="R5" s="40">
        <v>0</v>
      </c>
      <c r="S5" s="41">
        <v>0</v>
      </c>
      <c r="T5" s="40">
        <v>0</v>
      </c>
      <c r="U5" s="41">
        <v>0</v>
      </c>
      <c r="V5" s="261"/>
      <c r="W5" s="262"/>
      <c r="X5" s="263"/>
      <c r="Y5" s="262"/>
      <c r="Z5" s="263"/>
      <c r="AA5" s="264"/>
      <c r="AB5" s="42">
        <f>SUMIF($D$2:$AA$2, "No. of Dwelling Units Approved", D5:AA5)</f>
        <v>0</v>
      </c>
      <c r="AC5" s="43">
        <f t="shared" ref="AC5" si="1">SUMIF($D$2:$AA$2, "Value of Approvals ($000)", D5:AA5)</f>
        <v>0</v>
      </c>
    </row>
    <row r="6" spans="1:29" x14ac:dyDescent="0.2">
      <c r="A6" s="53"/>
      <c r="B6" s="249"/>
      <c r="C6" s="40" t="s">
        <v>19</v>
      </c>
      <c r="D6" s="40">
        <v>35</v>
      </c>
      <c r="E6" s="41">
        <v>8645</v>
      </c>
      <c r="F6" s="40">
        <v>62</v>
      </c>
      <c r="G6" s="41">
        <v>20935</v>
      </c>
      <c r="H6" s="40">
        <v>47</v>
      </c>
      <c r="I6" s="41">
        <v>14021</v>
      </c>
      <c r="J6" s="40">
        <v>26</v>
      </c>
      <c r="K6" s="41">
        <v>7855</v>
      </c>
      <c r="L6" s="40">
        <v>33</v>
      </c>
      <c r="M6" s="41">
        <v>9123</v>
      </c>
      <c r="N6" s="40">
        <v>14</v>
      </c>
      <c r="O6" s="41">
        <v>3737</v>
      </c>
      <c r="P6" s="40">
        <v>30</v>
      </c>
      <c r="Q6" s="41">
        <v>8602</v>
      </c>
      <c r="R6" s="40">
        <v>10</v>
      </c>
      <c r="S6" s="41">
        <v>2522</v>
      </c>
      <c r="T6" s="40">
        <v>41</v>
      </c>
      <c r="U6" s="41">
        <v>13212</v>
      </c>
      <c r="V6" s="261"/>
      <c r="W6" s="262"/>
      <c r="X6" s="263"/>
      <c r="Y6" s="262"/>
      <c r="Z6" s="263"/>
      <c r="AA6" s="264"/>
      <c r="AB6" s="42">
        <f>SUMIF($D$2:$AA$2, "No. of Dwelling Units Approved", D6:AA6)</f>
        <v>298</v>
      </c>
      <c r="AC6" s="43">
        <f t="shared" si="0"/>
        <v>88652</v>
      </c>
    </row>
    <row r="7" spans="1:29" x14ac:dyDescent="0.2">
      <c r="A7" s="53"/>
      <c r="B7" s="249"/>
      <c r="C7" s="40" t="s">
        <v>14</v>
      </c>
      <c r="D7" s="40" t="s">
        <v>22</v>
      </c>
      <c r="E7" s="41">
        <v>2686</v>
      </c>
      <c r="F7" s="40" t="s">
        <v>22</v>
      </c>
      <c r="G7" s="41">
        <v>4819</v>
      </c>
      <c r="H7" s="40" t="s">
        <v>22</v>
      </c>
      <c r="I7" s="41">
        <v>3933</v>
      </c>
      <c r="J7" s="40" t="s">
        <v>22</v>
      </c>
      <c r="K7" s="41">
        <v>3212</v>
      </c>
      <c r="L7" s="40" t="s">
        <v>22</v>
      </c>
      <c r="M7" s="41">
        <v>2921</v>
      </c>
      <c r="N7" s="40" t="s">
        <v>22</v>
      </c>
      <c r="O7" s="41">
        <v>1426</v>
      </c>
      <c r="P7" s="40" t="s">
        <v>22</v>
      </c>
      <c r="Q7" s="41">
        <v>3304</v>
      </c>
      <c r="R7" s="40" t="s">
        <v>22</v>
      </c>
      <c r="S7" s="41">
        <v>2376</v>
      </c>
      <c r="T7" s="40" t="s">
        <v>22</v>
      </c>
      <c r="U7" s="41">
        <v>1905</v>
      </c>
      <c r="V7" s="265"/>
      <c r="W7" s="266"/>
      <c r="X7" s="267"/>
      <c r="Y7" s="266"/>
      <c r="Z7" s="267"/>
      <c r="AA7" s="268"/>
      <c r="AB7" s="42" t="s">
        <v>22</v>
      </c>
      <c r="AC7" s="43">
        <f t="shared" si="0"/>
        <v>26582</v>
      </c>
    </row>
    <row r="8" spans="1:29" x14ac:dyDescent="0.2">
      <c r="A8" s="53"/>
      <c r="B8" s="249"/>
      <c r="C8" s="40" t="s">
        <v>15</v>
      </c>
      <c r="D8" s="40" t="s">
        <v>22</v>
      </c>
      <c r="E8" s="41">
        <v>11331</v>
      </c>
      <c r="F8" s="40" t="s">
        <v>22</v>
      </c>
      <c r="G8" s="41">
        <v>25753</v>
      </c>
      <c r="H8" s="40" t="s">
        <v>22</v>
      </c>
      <c r="I8" s="41">
        <v>17954</v>
      </c>
      <c r="J8" s="40" t="s">
        <v>22</v>
      </c>
      <c r="K8" s="41">
        <v>11066</v>
      </c>
      <c r="L8" s="40" t="s">
        <v>22</v>
      </c>
      <c r="M8" s="41">
        <v>12044</v>
      </c>
      <c r="N8" s="40" t="s">
        <v>22</v>
      </c>
      <c r="O8" s="41">
        <v>5163</v>
      </c>
      <c r="P8" s="40" t="s">
        <v>22</v>
      </c>
      <c r="Q8" s="41">
        <v>11906</v>
      </c>
      <c r="R8" s="40" t="s">
        <v>22</v>
      </c>
      <c r="S8" s="41">
        <v>4898</v>
      </c>
      <c r="T8" s="40" t="s">
        <v>22</v>
      </c>
      <c r="U8" s="41">
        <v>15117</v>
      </c>
      <c r="V8" s="265"/>
      <c r="W8" s="266"/>
      <c r="X8" s="267"/>
      <c r="Y8" s="266"/>
      <c r="Z8" s="267"/>
      <c r="AA8" s="268"/>
      <c r="AB8" s="42" t="s">
        <v>22</v>
      </c>
      <c r="AC8" s="43">
        <f t="shared" si="0"/>
        <v>115232</v>
      </c>
    </row>
    <row r="9" spans="1:29" x14ac:dyDescent="0.2">
      <c r="A9" s="53"/>
      <c r="B9" s="249"/>
      <c r="C9" s="40" t="s">
        <v>16</v>
      </c>
      <c r="D9" s="40" t="s">
        <v>22</v>
      </c>
      <c r="E9" s="41">
        <v>45099</v>
      </c>
      <c r="F9" s="40" t="s">
        <v>22</v>
      </c>
      <c r="G9" s="41">
        <v>15367</v>
      </c>
      <c r="H9" s="40" t="s">
        <v>22</v>
      </c>
      <c r="I9" s="41">
        <v>4553</v>
      </c>
      <c r="J9" s="40" t="s">
        <v>22</v>
      </c>
      <c r="K9" s="41">
        <v>23008</v>
      </c>
      <c r="L9" s="40" t="s">
        <v>22</v>
      </c>
      <c r="M9" s="41">
        <v>38214</v>
      </c>
      <c r="N9" s="40" t="s">
        <v>22</v>
      </c>
      <c r="O9" s="41">
        <v>1232</v>
      </c>
      <c r="P9" s="40" t="s">
        <v>22</v>
      </c>
      <c r="Q9" s="41">
        <v>12186</v>
      </c>
      <c r="R9" s="40" t="s">
        <v>22</v>
      </c>
      <c r="S9" s="41">
        <v>12684</v>
      </c>
      <c r="T9" s="40" t="s">
        <v>22</v>
      </c>
      <c r="U9" s="41">
        <v>21622</v>
      </c>
      <c r="V9" s="265"/>
      <c r="W9" s="266"/>
      <c r="X9" s="267"/>
      <c r="Y9" s="266"/>
      <c r="Z9" s="267"/>
      <c r="AA9" s="268"/>
      <c r="AB9" s="42" t="s">
        <v>22</v>
      </c>
      <c r="AC9" s="43">
        <f t="shared" si="0"/>
        <v>173965</v>
      </c>
    </row>
    <row r="10" spans="1:29" x14ac:dyDescent="0.2">
      <c r="A10" s="53"/>
      <c r="B10" s="249"/>
      <c r="C10" s="40" t="s">
        <v>17</v>
      </c>
      <c r="D10" s="40" t="s">
        <v>22</v>
      </c>
      <c r="E10" s="41">
        <v>56430</v>
      </c>
      <c r="F10" s="40" t="s">
        <v>22</v>
      </c>
      <c r="G10" s="41">
        <v>41120</v>
      </c>
      <c r="H10" s="40" t="s">
        <v>22</v>
      </c>
      <c r="I10" s="41">
        <v>22507</v>
      </c>
      <c r="J10" s="40" t="s">
        <v>22</v>
      </c>
      <c r="K10" s="41">
        <v>34075</v>
      </c>
      <c r="L10" s="40" t="s">
        <v>22</v>
      </c>
      <c r="M10" s="41">
        <v>50258</v>
      </c>
      <c r="N10" s="40" t="s">
        <v>22</v>
      </c>
      <c r="O10" s="41">
        <v>6394</v>
      </c>
      <c r="P10" s="40" t="s">
        <v>22</v>
      </c>
      <c r="Q10" s="41">
        <v>24092</v>
      </c>
      <c r="R10" s="40" t="s">
        <v>22</v>
      </c>
      <c r="S10" s="41">
        <v>17581</v>
      </c>
      <c r="T10" s="40" t="s">
        <v>22</v>
      </c>
      <c r="U10" s="41">
        <v>36739</v>
      </c>
      <c r="V10" s="265"/>
      <c r="W10" s="266"/>
      <c r="X10" s="267"/>
      <c r="Y10" s="266"/>
      <c r="Z10" s="267"/>
      <c r="AA10" s="268"/>
      <c r="AB10" s="42" t="s">
        <v>22</v>
      </c>
      <c r="AC10" s="43">
        <f t="shared" si="0"/>
        <v>289196</v>
      </c>
    </row>
    <row r="11" spans="1:29" x14ac:dyDescent="0.2">
      <c r="A11" s="55" t="s">
        <v>84</v>
      </c>
      <c r="B11" s="67" t="s">
        <v>83</v>
      </c>
      <c r="C11" s="67" t="s">
        <v>18</v>
      </c>
      <c r="D11" s="67">
        <v>0</v>
      </c>
      <c r="E11" s="57">
        <v>0</v>
      </c>
      <c r="F11" s="67">
        <v>3</v>
      </c>
      <c r="G11" s="57">
        <v>1539</v>
      </c>
      <c r="H11" s="67">
        <v>1</v>
      </c>
      <c r="I11" s="57">
        <v>340</v>
      </c>
      <c r="J11" s="67">
        <v>0</v>
      </c>
      <c r="K11" s="57">
        <v>0</v>
      </c>
      <c r="L11" s="67">
        <v>4</v>
      </c>
      <c r="M11" s="57">
        <v>1220</v>
      </c>
      <c r="N11" s="67">
        <v>0</v>
      </c>
      <c r="O11" s="57">
        <v>0</v>
      </c>
      <c r="P11" s="67">
        <v>0</v>
      </c>
      <c r="Q11" s="57">
        <v>0</v>
      </c>
      <c r="R11" s="67">
        <v>2</v>
      </c>
      <c r="S11" s="57">
        <v>915</v>
      </c>
      <c r="T11" s="67">
        <v>3</v>
      </c>
      <c r="U11" s="57">
        <v>1566</v>
      </c>
      <c r="V11" s="261"/>
      <c r="W11" s="262"/>
      <c r="X11" s="263"/>
      <c r="Y11" s="262"/>
      <c r="Z11" s="263"/>
      <c r="AA11" s="264"/>
      <c r="AB11" s="50">
        <f>SUMIF($D$2:$AA$2, "No. of Dwelling Units Approved", D11:AA11)</f>
        <v>13</v>
      </c>
      <c r="AC11" s="51">
        <f t="shared" si="0"/>
        <v>5580</v>
      </c>
    </row>
    <row r="12" spans="1:29" x14ac:dyDescent="0.2">
      <c r="A12" s="55"/>
      <c r="B12" s="67"/>
      <c r="C12" s="67" t="s">
        <v>109</v>
      </c>
      <c r="D12" s="67">
        <v>0</v>
      </c>
      <c r="E12" s="57">
        <v>0</v>
      </c>
      <c r="F12" s="67">
        <v>0</v>
      </c>
      <c r="G12" s="57">
        <v>0</v>
      </c>
      <c r="H12" s="67">
        <v>0</v>
      </c>
      <c r="I12" s="57">
        <v>0</v>
      </c>
      <c r="J12" s="67">
        <v>0</v>
      </c>
      <c r="K12" s="57">
        <v>0</v>
      </c>
      <c r="L12" s="67">
        <v>0</v>
      </c>
      <c r="M12" s="57">
        <v>0</v>
      </c>
      <c r="N12" s="67">
        <v>0</v>
      </c>
      <c r="O12" s="57">
        <v>0</v>
      </c>
      <c r="P12" s="67">
        <v>0</v>
      </c>
      <c r="Q12" s="57">
        <v>0</v>
      </c>
      <c r="R12" s="67">
        <v>0</v>
      </c>
      <c r="S12" s="57">
        <v>0</v>
      </c>
      <c r="T12" s="67">
        <v>5</v>
      </c>
      <c r="U12" s="57">
        <v>385</v>
      </c>
      <c r="V12" s="261"/>
      <c r="W12" s="262"/>
      <c r="X12" s="263"/>
      <c r="Y12" s="262"/>
      <c r="Z12" s="263"/>
      <c r="AA12" s="264"/>
      <c r="AB12" s="50">
        <f>SUMIF($D$2:$AA$2, "No. of Dwelling Units Approved", D12:AA12)</f>
        <v>5</v>
      </c>
      <c r="AC12" s="51">
        <f t="shared" si="0"/>
        <v>385</v>
      </c>
    </row>
    <row r="13" spans="1:29" x14ac:dyDescent="0.2">
      <c r="A13" s="55"/>
      <c r="B13" s="67"/>
      <c r="C13" s="67" t="s">
        <v>110</v>
      </c>
      <c r="D13" s="67">
        <v>0</v>
      </c>
      <c r="E13" s="57">
        <v>0</v>
      </c>
      <c r="F13" s="67">
        <v>0</v>
      </c>
      <c r="G13" s="57">
        <v>0</v>
      </c>
      <c r="H13" s="67">
        <v>0</v>
      </c>
      <c r="I13" s="57">
        <v>0</v>
      </c>
      <c r="J13" s="67">
        <v>0</v>
      </c>
      <c r="K13" s="57">
        <v>0</v>
      </c>
      <c r="L13" s="67">
        <v>0</v>
      </c>
      <c r="M13" s="57">
        <v>0</v>
      </c>
      <c r="N13" s="67">
        <v>0</v>
      </c>
      <c r="O13" s="57">
        <v>0</v>
      </c>
      <c r="P13" s="67">
        <v>0</v>
      </c>
      <c r="Q13" s="57">
        <v>0</v>
      </c>
      <c r="R13" s="67">
        <v>0</v>
      </c>
      <c r="S13" s="57">
        <v>0</v>
      </c>
      <c r="T13" s="67">
        <v>0</v>
      </c>
      <c r="U13" s="57">
        <v>0</v>
      </c>
      <c r="V13" s="265"/>
      <c r="W13" s="266"/>
      <c r="X13" s="267"/>
      <c r="Y13" s="266"/>
      <c r="Z13" s="267"/>
      <c r="AA13" s="268"/>
      <c r="AB13" s="50">
        <f>SUMIF($D$2:$AA$2, "No. of Dwelling Units Approved", D13:AA13)</f>
        <v>0</v>
      </c>
      <c r="AC13" s="51">
        <f t="shared" ref="AC13" si="2">SUMIF($D$2:$AA$2, "Value of Approvals ($000)", D13:AA13)</f>
        <v>0</v>
      </c>
    </row>
    <row r="14" spans="1:29" x14ac:dyDescent="0.2">
      <c r="A14" s="55"/>
      <c r="B14" s="67"/>
      <c r="C14" s="67" t="s">
        <v>19</v>
      </c>
      <c r="D14" s="67">
        <v>0</v>
      </c>
      <c r="E14" s="57">
        <v>0</v>
      </c>
      <c r="F14" s="67">
        <v>3</v>
      </c>
      <c r="G14" s="57">
        <v>1539</v>
      </c>
      <c r="H14" s="67">
        <v>1</v>
      </c>
      <c r="I14" s="57">
        <v>340</v>
      </c>
      <c r="J14" s="67">
        <v>0</v>
      </c>
      <c r="K14" s="57">
        <v>0</v>
      </c>
      <c r="L14" s="67">
        <v>4</v>
      </c>
      <c r="M14" s="57">
        <v>1220</v>
      </c>
      <c r="N14" s="67">
        <v>0</v>
      </c>
      <c r="O14" s="57">
        <v>0</v>
      </c>
      <c r="P14" s="67">
        <v>0</v>
      </c>
      <c r="Q14" s="57">
        <v>0</v>
      </c>
      <c r="R14" s="67">
        <v>2</v>
      </c>
      <c r="S14" s="57">
        <v>915</v>
      </c>
      <c r="T14" s="67">
        <v>8</v>
      </c>
      <c r="U14" s="57">
        <v>1951</v>
      </c>
      <c r="V14" s="265"/>
      <c r="W14" s="266"/>
      <c r="X14" s="267"/>
      <c r="Y14" s="266"/>
      <c r="Z14" s="267"/>
      <c r="AA14" s="268"/>
      <c r="AB14" s="50">
        <f>SUMIF($D$2:$AA$2, "No. of Dwelling Units Approved", D14:AA14)</f>
        <v>18</v>
      </c>
      <c r="AC14" s="51">
        <f t="shared" si="0"/>
        <v>5965</v>
      </c>
    </row>
    <row r="15" spans="1:29" x14ac:dyDescent="0.2">
      <c r="A15" s="55"/>
      <c r="B15" s="67"/>
      <c r="C15" s="67" t="s">
        <v>14</v>
      </c>
      <c r="D15" s="67" t="s">
        <v>22</v>
      </c>
      <c r="E15" s="57">
        <v>556</v>
      </c>
      <c r="F15" s="67" t="s">
        <v>22</v>
      </c>
      <c r="G15" s="57">
        <v>306</v>
      </c>
      <c r="H15" s="67" t="s">
        <v>22</v>
      </c>
      <c r="I15" s="57">
        <v>515</v>
      </c>
      <c r="J15" s="67" t="s">
        <v>22</v>
      </c>
      <c r="K15" s="57">
        <v>634</v>
      </c>
      <c r="L15" s="67" t="s">
        <v>22</v>
      </c>
      <c r="M15" s="57">
        <v>1007</v>
      </c>
      <c r="N15" s="67" t="s">
        <v>22</v>
      </c>
      <c r="O15" s="57">
        <v>243</v>
      </c>
      <c r="P15" s="67" t="s">
        <v>22</v>
      </c>
      <c r="Q15" s="57">
        <v>255</v>
      </c>
      <c r="R15" s="67" t="s">
        <v>22</v>
      </c>
      <c r="S15" s="57">
        <v>221</v>
      </c>
      <c r="T15" s="67" t="s">
        <v>22</v>
      </c>
      <c r="U15" s="57">
        <v>407</v>
      </c>
      <c r="V15" s="265"/>
      <c r="W15" s="266"/>
      <c r="X15" s="267"/>
      <c r="Y15" s="266"/>
      <c r="Z15" s="267"/>
      <c r="AA15" s="268"/>
      <c r="AB15" s="50" t="s">
        <v>22</v>
      </c>
      <c r="AC15" s="51">
        <f t="shared" si="0"/>
        <v>4144</v>
      </c>
    </row>
    <row r="16" spans="1:29" x14ac:dyDescent="0.2">
      <c r="A16" s="55"/>
      <c r="B16" s="67"/>
      <c r="C16" s="67" t="s">
        <v>15</v>
      </c>
      <c r="D16" s="67" t="s">
        <v>22</v>
      </c>
      <c r="E16" s="57">
        <v>556</v>
      </c>
      <c r="F16" s="67" t="s">
        <v>22</v>
      </c>
      <c r="G16" s="57">
        <v>1845</v>
      </c>
      <c r="H16" s="67" t="s">
        <v>22</v>
      </c>
      <c r="I16" s="57">
        <v>855</v>
      </c>
      <c r="J16" s="67" t="s">
        <v>22</v>
      </c>
      <c r="K16" s="57">
        <v>634</v>
      </c>
      <c r="L16" s="67" t="s">
        <v>22</v>
      </c>
      <c r="M16" s="57">
        <v>2227</v>
      </c>
      <c r="N16" s="67" t="s">
        <v>22</v>
      </c>
      <c r="O16" s="57">
        <v>243</v>
      </c>
      <c r="P16" s="67" t="s">
        <v>22</v>
      </c>
      <c r="Q16" s="57">
        <v>255</v>
      </c>
      <c r="R16" s="67" t="s">
        <v>22</v>
      </c>
      <c r="S16" s="57">
        <v>1135</v>
      </c>
      <c r="T16" s="67" t="s">
        <v>22</v>
      </c>
      <c r="U16" s="57">
        <v>2358</v>
      </c>
      <c r="V16" s="261"/>
      <c r="W16" s="262"/>
      <c r="X16" s="263"/>
      <c r="Y16" s="262"/>
      <c r="Z16" s="263"/>
      <c r="AA16" s="264"/>
      <c r="AB16" s="50" t="s">
        <v>22</v>
      </c>
      <c r="AC16" s="51">
        <f t="shared" si="0"/>
        <v>10108</v>
      </c>
    </row>
    <row r="17" spans="1:29" x14ac:dyDescent="0.2">
      <c r="A17" s="55"/>
      <c r="B17" s="67"/>
      <c r="C17" s="67" t="s">
        <v>16</v>
      </c>
      <c r="D17" s="67" t="s">
        <v>22</v>
      </c>
      <c r="E17" s="57">
        <v>352</v>
      </c>
      <c r="F17" s="67" t="s">
        <v>22</v>
      </c>
      <c r="G17" s="57">
        <v>565</v>
      </c>
      <c r="H17" s="67" t="s">
        <v>22</v>
      </c>
      <c r="I17" s="57">
        <v>1969</v>
      </c>
      <c r="J17" s="67" t="s">
        <v>22</v>
      </c>
      <c r="K17" s="57">
        <v>3129</v>
      </c>
      <c r="L17" s="67" t="s">
        <v>22</v>
      </c>
      <c r="M17" s="57">
        <v>415</v>
      </c>
      <c r="N17" s="67" t="s">
        <v>22</v>
      </c>
      <c r="O17" s="57">
        <v>449</v>
      </c>
      <c r="P17" s="67" t="s">
        <v>22</v>
      </c>
      <c r="Q17" s="57">
        <v>0</v>
      </c>
      <c r="R17" s="67" t="s">
        <v>22</v>
      </c>
      <c r="S17" s="57">
        <v>2283</v>
      </c>
      <c r="T17" s="67" t="s">
        <v>22</v>
      </c>
      <c r="U17" s="57">
        <v>281</v>
      </c>
      <c r="V17" s="261"/>
      <c r="W17" s="262"/>
      <c r="X17" s="263"/>
      <c r="Y17" s="262"/>
      <c r="Z17" s="263"/>
      <c r="AA17" s="264"/>
      <c r="AB17" s="50" t="s">
        <v>22</v>
      </c>
      <c r="AC17" s="51">
        <f t="shared" si="0"/>
        <v>9443</v>
      </c>
    </row>
    <row r="18" spans="1:29" x14ac:dyDescent="0.2">
      <c r="A18" s="55"/>
      <c r="B18" s="67"/>
      <c r="C18" s="67" t="s">
        <v>17</v>
      </c>
      <c r="D18" s="67" t="s">
        <v>22</v>
      </c>
      <c r="E18" s="57">
        <v>908</v>
      </c>
      <c r="F18" s="67" t="s">
        <v>22</v>
      </c>
      <c r="G18" s="57">
        <v>2411</v>
      </c>
      <c r="H18" s="67" t="s">
        <v>22</v>
      </c>
      <c r="I18" s="57">
        <v>2824</v>
      </c>
      <c r="J18" s="67" t="s">
        <v>22</v>
      </c>
      <c r="K18" s="57">
        <v>3763</v>
      </c>
      <c r="L18" s="67" t="s">
        <v>22</v>
      </c>
      <c r="M18" s="57">
        <v>2641</v>
      </c>
      <c r="N18" s="67" t="s">
        <v>22</v>
      </c>
      <c r="O18" s="57">
        <v>692</v>
      </c>
      <c r="P18" s="67" t="s">
        <v>22</v>
      </c>
      <c r="Q18" s="57">
        <v>255</v>
      </c>
      <c r="R18" s="67" t="s">
        <v>22</v>
      </c>
      <c r="S18" s="57">
        <v>3419</v>
      </c>
      <c r="T18" s="67" t="s">
        <v>22</v>
      </c>
      <c r="U18" s="57">
        <v>2638</v>
      </c>
      <c r="V18" s="265"/>
      <c r="W18" s="266"/>
      <c r="X18" s="267"/>
      <c r="Y18" s="266"/>
      <c r="Z18" s="267"/>
      <c r="AA18" s="268"/>
      <c r="AB18" s="50" t="s">
        <v>22</v>
      </c>
      <c r="AC18" s="51">
        <f t="shared" si="0"/>
        <v>19551</v>
      </c>
    </row>
    <row r="19" spans="1:29" x14ac:dyDescent="0.2">
      <c r="A19" s="53" t="s">
        <v>86</v>
      </c>
      <c r="B19" s="40" t="s">
        <v>85</v>
      </c>
      <c r="C19" s="40" t="s">
        <v>18</v>
      </c>
      <c r="D19" s="40">
        <v>0</v>
      </c>
      <c r="E19" s="41">
        <v>0</v>
      </c>
      <c r="F19" s="40">
        <v>2</v>
      </c>
      <c r="G19" s="41">
        <v>570</v>
      </c>
      <c r="H19" s="40">
        <v>1</v>
      </c>
      <c r="I19" s="41">
        <v>195</v>
      </c>
      <c r="J19" s="40">
        <v>0</v>
      </c>
      <c r="K19" s="41">
        <v>0</v>
      </c>
      <c r="L19" s="40">
        <v>2</v>
      </c>
      <c r="M19" s="41">
        <v>560</v>
      </c>
      <c r="N19" s="40">
        <v>0</v>
      </c>
      <c r="O19" s="41">
        <v>0</v>
      </c>
      <c r="P19" s="40">
        <v>0</v>
      </c>
      <c r="Q19" s="41">
        <v>0</v>
      </c>
      <c r="R19" s="40">
        <v>1</v>
      </c>
      <c r="S19" s="40">
        <v>295</v>
      </c>
      <c r="T19" s="40">
        <v>1</v>
      </c>
      <c r="U19" s="41">
        <v>296</v>
      </c>
      <c r="V19" s="265"/>
      <c r="W19" s="266"/>
      <c r="X19" s="267"/>
      <c r="Y19" s="266"/>
      <c r="Z19" s="267"/>
      <c r="AA19" s="268"/>
      <c r="AB19" s="42">
        <f>SUMIF($D$2:$AA$2, "No. of Dwelling Units Approved", D19:AA19)</f>
        <v>7</v>
      </c>
      <c r="AC19" s="43">
        <f t="shared" si="0"/>
        <v>1916</v>
      </c>
    </row>
    <row r="20" spans="1:29" x14ac:dyDescent="0.2">
      <c r="A20" s="53"/>
      <c r="B20" s="40"/>
      <c r="C20" s="40" t="s">
        <v>109</v>
      </c>
      <c r="D20" s="40">
        <v>0</v>
      </c>
      <c r="E20" s="41">
        <v>0</v>
      </c>
      <c r="F20" s="40">
        <v>0</v>
      </c>
      <c r="G20" s="41">
        <v>0</v>
      </c>
      <c r="H20" s="40">
        <v>2</v>
      </c>
      <c r="I20" s="41">
        <v>346</v>
      </c>
      <c r="J20" s="40">
        <v>0</v>
      </c>
      <c r="K20" s="41">
        <v>0</v>
      </c>
      <c r="L20" s="40">
        <v>0</v>
      </c>
      <c r="M20" s="41">
        <v>0</v>
      </c>
      <c r="N20" s="40">
        <v>0</v>
      </c>
      <c r="O20" s="41">
        <v>0</v>
      </c>
      <c r="P20" s="40">
        <v>0</v>
      </c>
      <c r="Q20" s="41">
        <v>0</v>
      </c>
      <c r="R20" s="40">
        <v>0</v>
      </c>
      <c r="S20" s="40">
        <v>0</v>
      </c>
      <c r="T20" s="40">
        <v>0</v>
      </c>
      <c r="U20" s="41">
        <v>0</v>
      </c>
      <c r="V20" s="265"/>
      <c r="W20" s="266"/>
      <c r="X20" s="267"/>
      <c r="Y20" s="266"/>
      <c r="Z20" s="267"/>
      <c r="AA20" s="268"/>
      <c r="AB20" s="42">
        <f>SUMIF($D$2:$AA$2, "No. of Dwelling Units Approved", D20:AA20)</f>
        <v>2</v>
      </c>
      <c r="AC20" s="43">
        <f t="shared" si="0"/>
        <v>346</v>
      </c>
    </row>
    <row r="21" spans="1:29" x14ac:dyDescent="0.2">
      <c r="A21" s="53"/>
      <c r="B21" s="40"/>
      <c r="C21" s="40" t="s">
        <v>110</v>
      </c>
      <c r="D21" s="40">
        <v>0</v>
      </c>
      <c r="E21" s="41">
        <v>0</v>
      </c>
      <c r="F21" s="40">
        <v>0</v>
      </c>
      <c r="G21" s="41">
        <v>0</v>
      </c>
      <c r="H21" s="40">
        <v>0</v>
      </c>
      <c r="I21" s="41">
        <v>0</v>
      </c>
      <c r="J21" s="40">
        <v>0</v>
      </c>
      <c r="K21" s="41">
        <v>0</v>
      </c>
      <c r="L21" s="40">
        <v>0</v>
      </c>
      <c r="M21" s="41">
        <v>0</v>
      </c>
      <c r="N21" s="40">
        <v>0</v>
      </c>
      <c r="O21" s="41">
        <v>0</v>
      </c>
      <c r="P21" s="40">
        <v>0</v>
      </c>
      <c r="Q21" s="41">
        <v>0</v>
      </c>
      <c r="R21" s="40">
        <v>0</v>
      </c>
      <c r="S21" s="40">
        <v>0</v>
      </c>
      <c r="T21" s="40">
        <v>0</v>
      </c>
      <c r="U21" s="41">
        <v>0</v>
      </c>
      <c r="V21" s="261"/>
      <c r="W21" s="262"/>
      <c r="X21" s="263"/>
      <c r="Y21" s="262"/>
      <c r="Z21" s="263"/>
      <c r="AA21" s="264"/>
      <c r="AB21" s="42">
        <f>SUMIF($D$2:$AA$2, "No. of Dwelling Units Approved", D21:AA21)</f>
        <v>0</v>
      </c>
      <c r="AC21" s="43">
        <f t="shared" ref="AC21" si="3">SUMIF($D$2:$AA$2, "Value of Approvals ($000)", D21:AA21)</f>
        <v>0</v>
      </c>
    </row>
    <row r="22" spans="1:29" x14ac:dyDescent="0.2">
      <c r="A22" s="53"/>
      <c r="B22" s="40"/>
      <c r="C22" s="40" t="s">
        <v>19</v>
      </c>
      <c r="D22" s="40">
        <v>0</v>
      </c>
      <c r="E22" s="41">
        <v>0</v>
      </c>
      <c r="F22" s="40">
        <v>2</v>
      </c>
      <c r="G22" s="41">
        <v>570</v>
      </c>
      <c r="H22" s="40">
        <v>3</v>
      </c>
      <c r="I22" s="41">
        <v>541</v>
      </c>
      <c r="J22" s="40">
        <v>0</v>
      </c>
      <c r="K22" s="41">
        <v>0</v>
      </c>
      <c r="L22" s="40">
        <v>2</v>
      </c>
      <c r="M22" s="41">
        <v>560</v>
      </c>
      <c r="N22" s="40">
        <v>0</v>
      </c>
      <c r="O22" s="41">
        <v>0</v>
      </c>
      <c r="P22" s="40">
        <v>0</v>
      </c>
      <c r="Q22" s="41">
        <v>0</v>
      </c>
      <c r="R22" s="40">
        <v>1</v>
      </c>
      <c r="S22" s="40">
        <v>295</v>
      </c>
      <c r="T22" s="40">
        <v>1</v>
      </c>
      <c r="U22" s="41">
        <v>296</v>
      </c>
      <c r="V22" s="261"/>
      <c r="W22" s="262"/>
      <c r="X22" s="263"/>
      <c r="Y22" s="262"/>
      <c r="Z22" s="263"/>
      <c r="AA22" s="264"/>
      <c r="AB22" s="42">
        <f>SUMIF($D$2:$AA$2, "No. of Dwelling Units Approved", D22:AA22)</f>
        <v>9</v>
      </c>
      <c r="AC22" s="43">
        <f t="shared" si="0"/>
        <v>2262</v>
      </c>
    </row>
    <row r="23" spans="1:29" x14ac:dyDescent="0.2">
      <c r="A23" s="53"/>
      <c r="B23" s="40"/>
      <c r="C23" s="40" t="s">
        <v>14</v>
      </c>
      <c r="D23" s="40" t="s">
        <v>22</v>
      </c>
      <c r="E23" s="41">
        <v>23</v>
      </c>
      <c r="F23" s="40" t="s">
        <v>22</v>
      </c>
      <c r="G23" s="41">
        <v>419</v>
      </c>
      <c r="H23" s="40" t="s">
        <v>22</v>
      </c>
      <c r="I23" s="41">
        <v>81</v>
      </c>
      <c r="J23" s="40" t="s">
        <v>22</v>
      </c>
      <c r="K23" s="41">
        <v>111</v>
      </c>
      <c r="L23" s="40" t="s">
        <v>22</v>
      </c>
      <c r="M23" s="41">
        <v>87</v>
      </c>
      <c r="N23" s="40" t="s">
        <v>22</v>
      </c>
      <c r="O23" s="41">
        <v>331</v>
      </c>
      <c r="P23" s="40" t="s">
        <v>22</v>
      </c>
      <c r="Q23" s="41">
        <v>0</v>
      </c>
      <c r="R23" s="40" t="s">
        <v>22</v>
      </c>
      <c r="S23" s="41">
        <v>65</v>
      </c>
      <c r="T23" s="40" t="s">
        <v>22</v>
      </c>
      <c r="U23" s="41">
        <v>250</v>
      </c>
      <c r="V23" s="265"/>
      <c r="W23" s="266"/>
      <c r="X23" s="267"/>
      <c r="Y23" s="266"/>
      <c r="Z23" s="267"/>
      <c r="AA23" s="268"/>
      <c r="AB23" s="42" t="s">
        <v>22</v>
      </c>
      <c r="AC23" s="43">
        <f t="shared" si="0"/>
        <v>1367</v>
      </c>
    </row>
    <row r="24" spans="1:29" x14ac:dyDescent="0.2">
      <c r="A24" s="53"/>
      <c r="B24" s="40"/>
      <c r="C24" s="40" t="s">
        <v>15</v>
      </c>
      <c r="D24" s="40" t="s">
        <v>22</v>
      </c>
      <c r="E24" s="41">
        <v>23</v>
      </c>
      <c r="F24" s="40" t="s">
        <v>22</v>
      </c>
      <c r="G24" s="41">
        <v>988</v>
      </c>
      <c r="H24" s="40" t="s">
        <v>22</v>
      </c>
      <c r="I24" s="41">
        <v>622</v>
      </c>
      <c r="J24" s="40" t="s">
        <v>22</v>
      </c>
      <c r="K24" s="41">
        <v>111</v>
      </c>
      <c r="L24" s="40" t="s">
        <v>22</v>
      </c>
      <c r="M24" s="41">
        <v>646</v>
      </c>
      <c r="N24" s="40" t="s">
        <v>22</v>
      </c>
      <c r="O24" s="41">
        <v>331</v>
      </c>
      <c r="P24" s="40" t="s">
        <v>22</v>
      </c>
      <c r="Q24" s="41">
        <v>0</v>
      </c>
      <c r="R24" s="40" t="s">
        <v>22</v>
      </c>
      <c r="S24" s="41">
        <v>360</v>
      </c>
      <c r="T24" s="40" t="s">
        <v>22</v>
      </c>
      <c r="U24" s="41">
        <v>546</v>
      </c>
      <c r="V24" s="265"/>
      <c r="W24" s="266"/>
      <c r="X24" s="267"/>
      <c r="Y24" s="266"/>
      <c r="Z24" s="267"/>
      <c r="AA24" s="268"/>
      <c r="AB24" s="42" t="s">
        <v>22</v>
      </c>
      <c r="AC24" s="43">
        <f t="shared" si="0"/>
        <v>3627</v>
      </c>
    </row>
    <row r="25" spans="1:29" x14ac:dyDescent="0.2">
      <c r="A25" s="53"/>
      <c r="B25" s="40"/>
      <c r="C25" s="40" t="s">
        <v>16</v>
      </c>
      <c r="D25" s="40" t="s">
        <v>22</v>
      </c>
      <c r="E25" s="41">
        <v>310</v>
      </c>
      <c r="F25" s="40" t="s">
        <v>22</v>
      </c>
      <c r="G25" s="41">
        <v>105</v>
      </c>
      <c r="H25" s="40" t="s">
        <v>22</v>
      </c>
      <c r="I25" s="41">
        <v>3252</v>
      </c>
      <c r="J25" s="40" t="s">
        <v>22</v>
      </c>
      <c r="K25" s="41">
        <v>1626</v>
      </c>
      <c r="L25" s="40" t="s">
        <v>22</v>
      </c>
      <c r="M25" s="41">
        <v>0</v>
      </c>
      <c r="N25" s="40" t="s">
        <v>22</v>
      </c>
      <c r="O25" s="41">
        <v>1385</v>
      </c>
      <c r="P25" s="40" t="s">
        <v>22</v>
      </c>
      <c r="Q25" s="41">
        <v>0</v>
      </c>
      <c r="R25" s="40" t="s">
        <v>22</v>
      </c>
      <c r="S25" s="41">
        <v>80</v>
      </c>
      <c r="T25" s="40" t="s">
        <v>22</v>
      </c>
      <c r="U25" s="41">
        <v>1032</v>
      </c>
      <c r="V25" s="265"/>
      <c r="W25" s="266"/>
      <c r="X25" s="267"/>
      <c r="Y25" s="266"/>
      <c r="Z25" s="267"/>
      <c r="AA25" s="268"/>
      <c r="AB25" s="42" t="s">
        <v>22</v>
      </c>
      <c r="AC25" s="43">
        <f t="shared" si="0"/>
        <v>7790</v>
      </c>
    </row>
    <row r="26" spans="1:29" x14ac:dyDescent="0.2">
      <c r="A26" s="53"/>
      <c r="B26" s="40"/>
      <c r="C26" s="40" t="s">
        <v>17</v>
      </c>
      <c r="D26" s="40" t="s">
        <v>22</v>
      </c>
      <c r="E26" s="41">
        <v>333</v>
      </c>
      <c r="F26" s="40" t="s">
        <v>22</v>
      </c>
      <c r="G26" s="41">
        <v>1093</v>
      </c>
      <c r="H26" s="40" t="s">
        <v>22</v>
      </c>
      <c r="I26" s="41">
        <v>3874</v>
      </c>
      <c r="J26" s="40" t="s">
        <v>22</v>
      </c>
      <c r="K26" s="41">
        <v>1738</v>
      </c>
      <c r="L26" s="40" t="s">
        <v>22</v>
      </c>
      <c r="M26" s="41">
        <v>646</v>
      </c>
      <c r="N26" s="40" t="s">
        <v>22</v>
      </c>
      <c r="O26" s="41">
        <v>1716</v>
      </c>
      <c r="P26" s="40" t="s">
        <v>22</v>
      </c>
      <c r="Q26" s="41">
        <v>0</v>
      </c>
      <c r="R26" s="40" t="s">
        <v>22</v>
      </c>
      <c r="S26" s="41">
        <v>440</v>
      </c>
      <c r="T26" s="40" t="s">
        <v>22</v>
      </c>
      <c r="U26" s="41">
        <v>1578</v>
      </c>
      <c r="V26" s="261"/>
      <c r="W26" s="262"/>
      <c r="X26" s="263"/>
      <c r="Y26" s="262"/>
      <c r="Z26" s="263"/>
      <c r="AA26" s="264"/>
      <c r="AB26" s="42" t="s">
        <v>22</v>
      </c>
      <c r="AC26" s="43">
        <f t="shared" si="0"/>
        <v>11418</v>
      </c>
    </row>
    <row r="27" spans="1:29" x14ac:dyDescent="0.2">
      <c r="A27" s="55">
        <v>315021407</v>
      </c>
      <c r="B27" s="91" t="s">
        <v>87</v>
      </c>
      <c r="C27" s="67" t="s">
        <v>18</v>
      </c>
      <c r="D27" s="67">
        <v>2</v>
      </c>
      <c r="E27" s="57">
        <v>749</v>
      </c>
      <c r="F27" s="67">
        <v>0</v>
      </c>
      <c r="G27" s="57">
        <v>0</v>
      </c>
      <c r="H27" s="67">
        <v>0</v>
      </c>
      <c r="I27" s="57">
        <v>0</v>
      </c>
      <c r="J27" s="67">
        <v>0</v>
      </c>
      <c r="K27" s="57">
        <v>0</v>
      </c>
      <c r="L27" s="67">
        <v>1</v>
      </c>
      <c r="M27" s="57">
        <v>100</v>
      </c>
      <c r="N27" s="67">
        <v>0</v>
      </c>
      <c r="O27" s="57">
        <v>0</v>
      </c>
      <c r="P27" s="67">
        <v>1</v>
      </c>
      <c r="Q27" s="57">
        <v>280</v>
      </c>
      <c r="R27" s="67">
        <v>1</v>
      </c>
      <c r="S27" s="57">
        <v>205</v>
      </c>
      <c r="T27" s="67">
        <v>2</v>
      </c>
      <c r="U27" s="57">
        <v>539</v>
      </c>
      <c r="V27" s="261"/>
      <c r="W27" s="262"/>
      <c r="X27" s="263"/>
      <c r="Y27" s="262"/>
      <c r="Z27" s="263"/>
      <c r="AA27" s="264"/>
      <c r="AB27" s="50">
        <f>SUMIF($D$2:$AA$2, "No. of Dwelling Units Approved", D27:AA27)</f>
        <v>7</v>
      </c>
      <c r="AC27" s="51">
        <f t="shared" si="0"/>
        <v>1873</v>
      </c>
    </row>
    <row r="28" spans="1:29" ht="12" customHeight="1" x14ac:dyDescent="0.2">
      <c r="A28" s="55"/>
      <c r="B28" s="92"/>
      <c r="C28" s="67" t="s">
        <v>109</v>
      </c>
      <c r="D28" s="67">
        <v>0</v>
      </c>
      <c r="E28" s="57">
        <v>0</v>
      </c>
      <c r="F28" s="67">
        <v>0</v>
      </c>
      <c r="G28" s="57">
        <v>0</v>
      </c>
      <c r="H28" s="67">
        <v>0</v>
      </c>
      <c r="I28" s="57">
        <v>0</v>
      </c>
      <c r="J28" s="67">
        <v>0</v>
      </c>
      <c r="K28" s="57">
        <v>0</v>
      </c>
      <c r="L28" s="67">
        <v>0</v>
      </c>
      <c r="M28" s="57">
        <v>0</v>
      </c>
      <c r="N28" s="67">
        <v>0</v>
      </c>
      <c r="O28" s="57">
        <v>0</v>
      </c>
      <c r="P28" s="67">
        <v>0</v>
      </c>
      <c r="Q28" s="57">
        <v>0</v>
      </c>
      <c r="R28" s="67">
        <v>0</v>
      </c>
      <c r="S28" s="57">
        <v>0</v>
      </c>
      <c r="T28" s="67">
        <v>0</v>
      </c>
      <c r="U28" s="57">
        <v>0</v>
      </c>
      <c r="V28" s="265"/>
      <c r="W28" s="266"/>
      <c r="X28" s="267"/>
      <c r="Y28" s="266"/>
      <c r="Z28" s="267"/>
      <c r="AA28" s="268"/>
      <c r="AB28" s="50">
        <f>SUMIF($D$2:$AA$2, "No. of Dwelling Units Approved", D28:AA28)</f>
        <v>0</v>
      </c>
      <c r="AC28" s="51">
        <f t="shared" si="0"/>
        <v>0</v>
      </c>
    </row>
    <row r="29" spans="1:29" ht="12" customHeight="1" x14ac:dyDescent="0.2">
      <c r="A29" s="55"/>
      <c r="B29" s="92"/>
      <c r="C29" s="67" t="s">
        <v>110</v>
      </c>
      <c r="D29" s="67">
        <v>0</v>
      </c>
      <c r="E29" s="57">
        <v>0</v>
      </c>
      <c r="F29" s="67">
        <v>0</v>
      </c>
      <c r="G29" s="57">
        <v>0</v>
      </c>
      <c r="H29" s="67">
        <v>0</v>
      </c>
      <c r="I29" s="57">
        <v>0</v>
      </c>
      <c r="J29" s="67">
        <v>0</v>
      </c>
      <c r="K29" s="57">
        <v>0</v>
      </c>
      <c r="L29" s="67">
        <v>0</v>
      </c>
      <c r="M29" s="57">
        <v>0</v>
      </c>
      <c r="N29" s="67">
        <v>0</v>
      </c>
      <c r="O29" s="57">
        <v>0</v>
      </c>
      <c r="P29" s="67">
        <v>0</v>
      </c>
      <c r="Q29" s="57">
        <v>0</v>
      </c>
      <c r="R29" s="67">
        <v>0</v>
      </c>
      <c r="S29" s="57">
        <v>0</v>
      </c>
      <c r="T29" s="67">
        <v>0</v>
      </c>
      <c r="U29" s="57">
        <v>0</v>
      </c>
      <c r="V29" s="265"/>
      <c r="W29" s="266"/>
      <c r="X29" s="267"/>
      <c r="Y29" s="266"/>
      <c r="Z29" s="267"/>
      <c r="AA29" s="268"/>
      <c r="AB29" s="50">
        <f>SUMIF($D$2:$AA$2, "No. of Dwelling Units Approved", D29:AA29)</f>
        <v>0</v>
      </c>
      <c r="AC29" s="51">
        <f t="shared" ref="AC29" si="4">SUMIF($D$2:$AA$2, "Value of Approvals ($000)", D29:AA29)</f>
        <v>0</v>
      </c>
    </row>
    <row r="30" spans="1:29" ht="12.75" customHeight="1" x14ac:dyDescent="0.2">
      <c r="A30" s="55"/>
      <c r="B30" s="92"/>
      <c r="C30" s="67" t="s">
        <v>19</v>
      </c>
      <c r="D30" s="67">
        <v>2</v>
      </c>
      <c r="E30" s="57">
        <v>749</v>
      </c>
      <c r="F30" s="67">
        <v>0</v>
      </c>
      <c r="G30" s="57">
        <v>0</v>
      </c>
      <c r="H30" s="67">
        <v>0</v>
      </c>
      <c r="I30" s="57">
        <v>0</v>
      </c>
      <c r="J30" s="67">
        <v>0</v>
      </c>
      <c r="K30" s="57">
        <v>0</v>
      </c>
      <c r="L30" s="67">
        <v>1</v>
      </c>
      <c r="M30" s="57">
        <v>100</v>
      </c>
      <c r="N30" s="67">
        <v>0</v>
      </c>
      <c r="O30" s="57">
        <v>0</v>
      </c>
      <c r="P30" s="67">
        <v>1</v>
      </c>
      <c r="Q30" s="57">
        <v>280</v>
      </c>
      <c r="R30" s="67">
        <v>1</v>
      </c>
      <c r="S30" s="57">
        <v>205</v>
      </c>
      <c r="T30" s="67">
        <v>2</v>
      </c>
      <c r="U30" s="57">
        <v>539</v>
      </c>
      <c r="V30" s="265"/>
      <c r="W30" s="266"/>
      <c r="X30" s="267"/>
      <c r="Y30" s="266"/>
      <c r="Z30" s="267"/>
      <c r="AA30" s="268"/>
      <c r="AB30" s="50">
        <f>SUMIF($D$2:$AA$2, "No. of Dwelling Units Approved", D30:AA30)</f>
        <v>7</v>
      </c>
      <c r="AC30" s="51">
        <f t="shared" si="0"/>
        <v>1873</v>
      </c>
    </row>
    <row r="31" spans="1:29" ht="11.25" customHeight="1" x14ac:dyDescent="0.2">
      <c r="A31" s="55"/>
      <c r="B31" s="92"/>
      <c r="C31" s="67" t="s">
        <v>14</v>
      </c>
      <c r="D31" s="67" t="s">
        <v>22</v>
      </c>
      <c r="E31" s="57">
        <v>106</v>
      </c>
      <c r="F31" s="67" t="s">
        <v>22</v>
      </c>
      <c r="G31" s="57">
        <v>125</v>
      </c>
      <c r="H31" s="67" t="s">
        <v>22</v>
      </c>
      <c r="I31" s="57">
        <v>183</v>
      </c>
      <c r="J31" s="67" t="s">
        <v>22</v>
      </c>
      <c r="K31" s="57">
        <v>297</v>
      </c>
      <c r="L31" s="67" t="s">
        <v>22</v>
      </c>
      <c r="M31" s="57">
        <v>203</v>
      </c>
      <c r="N31" s="67" t="s">
        <v>22</v>
      </c>
      <c r="O31" s="57">
        <v>116</v>
      </c>
      <c r="P31" s="67" t="s">
        <v>22</v>
      </c>
      <c r="Q31" s="57">
        <v>138</v>
      </c>
      <c r="R31" s="67" t="s">
        <v>22</v>
      </c>
      <c r="S31" s="57">
        <v>121</v>
      </c>
      <c r="T31" s="67" t="s">
        <v>22</v>
      </c>
      <c r="U31" s="57">
        <v>482</v>
      </c>
      <c r="V31" s="261"/>
      <c r="W31" s="262"/>
      <c r="X31" s="263"/>
      <c r="Y31" s="262"/>
      <c r="Z31" s="263"/>
      <c r="AA31" s="264"/>
      <c r="AB31" s="50" t="s">
        <v>22</v>
      </c>
      <c r="AC31" s="51">
        <f t="shared" si="0"/>
        <v>1771</v>
      </c>
    </row>
    <row r="32" spans="1:29" ht="10.5" customHeight="1" x14ac:dyDescent="0.2">
      <c r="A32" s="55"/>
      <c r="B32" s="92"/>
      <c r="C32" s="67" t="s">
        <v>15</v>
      </c>
      <c r="D32" s="67" t="s">
        <v>22</v>
      </c>
      <c r="E32" s="57">
        <v>855</v>
      </c>
      <c r="F32" s="67" t="s">
        <v>22</v>
      </c>
      <c r="G32" s="57">
        <v>125</v>
      </c>
      <c r="H32" s="67" t="s">
        <v>22</v>
      </c>
      <c r="I32" s="57">
        <v>183</v>
      </c>
      <c r="J32" s="67" t="s">
        <v>22</v>
      </c>
      <c r="K32" s="57">
        <v>297</v>
      </c>
      <c r="L32" s="67" t="s">
        <v>22</v>
      </c>
      <c r="M32" s="57">
        <v>303</v>
      </c>
      <c r="N32" s="67" t="s">
        <v>22</v>
      </c>
      <c r="O32" s="57">
        <v>116</v>
      </c>
      <c r="P32" s="67" t="s">
        <v>22</v>
      </c>
      <c r="Q32" s="57">
        <v>418</v>
      </c>
      <c r="R32" s="67" t="s">
        <v>22</v>
      </c>
      <c r="S32" s="57">
        <v>326</v>
      </c>
      <c r="T32" s="67" t="s">
        <v>22</v>
      </c>
      <c r="U32" s="57">
        <v>1021</v>
      </c>
      <c r="V32" s="261"/>
      <c r="W32" s="262"/>
      <c r="X32" s="263"/>
      <c r="Y32" s="262"/>
      <c r="Z32" s="263"/>
      <c r="AA32" s="264"/>
      <c r="AB32" s="50" t="s">
        <v>22</v>
      </c>
      <c r="AC32" s="51">
        <f t="shared" si="0"/>
        <v>3644</v>
      </c>
    </row>
    <row r="33" spans="1:29" ht="12" customHeight="1" x14ac:dyDescent="0.2">
      <c r="A33" s="55"/>
      <c r="B33" s="92"/>
      <c r="C33" s="67" t="s">
        <v>16</v>
      </c>
      <c r="D33" s="67" t="s">
        <v>22</v>
      </c>
      <c r="E33" s="57">
        <v>1771</v>
      </c>
      <c r="F33" s="67" t="s">
        <v>22</v>
      </c>
      <c r="G33" s="57">
        <v>190</v>
      </c>
      <c r="H33" s="67" t="s">
        <v>22</v>
      </c>
      <c r="I33" s="57">
        <v>120</v>
      </c>
      <c r="J33" s="67" t="s">
        <v>22</v>
      </c>
      <c r="K33" s="57">
        <v>299</v>
      </c>
      <c r="L33" s="67" t="s">
        <v>22</v>
      </c>
      <c r="M33" s="57">
        <v>2299</v>
      </c>
      <c r="N33" s="67" t="s">
        <v>22</v>
      </c>
      <c r="O33" s="57">
        <v>243</v>
      </c>
      <c r="P33" s="67" t="s">
        <v>22</v>
      </c>
      <c r="Q33" s="57">
        <v>1055</v>
      </c>
      <c r="R33" s="67" t="s">
        <v>22</v>
      </c>
      <c r="S33" s="57">
        <v>0</v>
      </c>
      <c r="T33" s="67" t="s">
        <v>22</v>
      </c>
      <c r="U33" s="57">
        <v>50</v>
      </c>
      <c r="V33" s="265"/>
      <c r="W33" s="266"/>
      <c r="X33" s="267"/>
      <c r="Y33" s="266"/>
      <c r="Z33" s="267"/>
      <c r="AA33" s="268"/>
      <c r="AB33" s="50" t="s">
        <v>22</v>
      </c>
      <c r="AC33" s="51">
        <f t="shared" si="0"/>
        <v>6027</v>
      </c>
    </row>
    <row r="34" spans="1:29" ht="11.25" customHeight="1" x14ac:dyDescent="0.2">
      <c r="A34" s="55"/>
      <c r="B34" s="92"/>
      <c r="C34" s="67" t="s">
        <v>17</v>
      </c>
      <c r="D34" s="67" t="s">
        <v>22</v>
      </c>
      <c r="E34" s="57">
        <v>2627</v>
      </c>
      <c r="F34" s="67" t="s">
        <v>22</v>
      </c>
      <c r="G34" s="57">
        <v>314</v>
      </c>
      <c r="H34" s="67" t="s">
        <v>22</v>
      </c>
      <c r="I34" s="57">
        <v>303</v>
      </c>
      <c r="J34" s="67" t="s">
        <v>22</v>
      </c>
      <c r="K34" s="57">
        <v>596</v>
      </c>
      <c r="L34" s="67" t="s">
        <v>22</v>
      </c>
      <c r="M34" s="57">
        <v>2602</v>
      </c>
      <c r="N34" s="67" t="s">
        <v>22</v>
      </c>
      <c r="O34" s="57">
        <v>359</v>
      </c>
      <c r="P34" s="67" t="s">
        <v>22</v>
      </c>
      <c r="Q34" s="57">
        <v>1473</v>
      </c>
      <c r="R34" s="67" t="s">
        <v>22</v>
      </c>
      <c r="S34" s="57">
        <v>326</v>
      </c>
      <c r="T34" s="67" t="s">
        <v>22</v>
      </c>
      <c r="U34" s="57">
        <v>1071</v>
      </c>
      <c r="V34" s="265"/>
      <c r="W34" s="266"/>
      <c r="X34" s="267"/>
      <c r="Y34" s="266"/>
      <c r="Z34" s="267"/>
      <c r="AA34" s="268"/>
      <c r="AB34" s="50" t="s">
        <v>22</v>
      </c>
      <c r="AC34" s="51">
        <f t="shared" si="0"/>
        <v>9671</v>
      </c>
    </row>
    <row r="35" spans="1:29" ht="12" customHeight="1" x14ac:dyDescent="0.2">
      <c r="A35" s="250"/>
      <c r="B35" s="90" t="s">
        <v>90</v>
      </c>
      <c r="C35" s="46" t="s">
        <v>18</v>
      </c>
      <c r="D35" s="46">
        <f t="shared" ref="D35:AA35" si="5">D3+D11+D19+D27</f>
        <v>31</v>
      </c>
      <c r="E35" s="47">
        <f t="shared" si="5"/>
        <v>8400</v>
      </c>
      <c r="F35" s="46">
        <f t="shared" si="5"/>
        <v>67</v>
      </c>
      <c r="G35" s="47">
        <f t="shared" si="5"/>
        <v>23044</v>
      </c>
      <c r="H35" s="46">
        <f t="shared" si="5"/>
        <v>45</v>
      </c>
      <c r="I35" s="47">
        <f t="shared" si="5"/>
        <v>13870</v>
      </c>
      <c r="J35" s="46">
        <f t="shared" si="5"/>
        <v>26</v>
      </c>
      <c r="K35" s="47">
        <f t="shared" si="5"/>
        <v>7855</v>
      </c>
      <c r="L35" s="46">
        <f t="shared" si="5"/>
        <v>40</v>
      </c>
      <c r="M35" s="47">
        <f t="shared" si="5"/>
        <v>11003</v>
      </c>
      <c r="N35" s="46">
        <f t="shared" si="5"/>
        <v>14</v>
      </c>
      <c r="O35" s="47">
        <f t="shared" si="5"/>
        <v>3737</v>
      </c>
      <c r="P35" s="46">
        <f t="shared" si="5"/>
        <v>31</v>
      </c>
      <c r="Q35" s="47">
        <f t="shared" si="5"/>
        <v>8882</v>
      </c>
      <c r="R35" s="46">
        <f t="shared" si="5"/>
        <v>14</v>
      </c>
      <c r="S35" s="47">
        <f t="shared" si="5"/>
        <v>3937</v>
      </c>
      <c r="T35" s="46">
        <f t="shared" si="5"/>
        <v>47</v>
      </c>
      <c r="U35" s="47">
        <f t="shared" si="5"/>
        <v>15613</v>
      </c>
      <c r="V35" s="265"/>
      <c r="W35" s="266"/>
      <c r="X35" s="267"/>
      <c r="Y35" s="266"/>
      <c r="Z35" s="267"/>
      <c r="AA35" s="268"/>
      <c r="AB35" s="46">
        <f>SUMIF($D$2:$AA$2, "No. of Dwelling Units Approved", D35:AA35)</f>
        <v>315</v>
      </c>
      <c r="AC35" s="47">
        <f t="shared" si="0"/>
        <v>96341</v>
      </c>
    </row>
    <row r="36" spans="1:29" x14ac:dyDescent="0.2">
      <c r="A36" s="250"/>
      <c r="B36" s="90"/>
      <c r="C36" s="46" t="s">
        <v>109</v>
      </c>
      <c r="D36" s="46">
        <f>D4+D12+D20+D28</f>
        <v>6</v>
      </c>
      <c r="E36" s="47">
        <f t="shared" ref="E36:G37" si="6">E4+E12+E20+E28</f>
        <v>994</v>
      </c>
      <c r="F36" s="46">
        <f t="shared" si="6"/>
        <v>0</v>
      </c>
      <c r="G36" s="47">
        <f t="shared" si="6"/>
        <v>0</v>
      </c>
      <c r="H36" s="46">
        <f t="shared" ref="H36:AA36" si="7">H4+H12+H20+H28</f>
        <v>6</v>
      </c>
      <c r="I36" s="47">
        <f t="shared" si="7"/>
        <v>1032</v>
      </c>
      <c r="J36" s="46">
        <f t="shared" si="7"/>
        <v>0</v>
      </c>
      <c r="K36" s="47">
        <f t="shared" si="7"/>
        <v>0</v>
      </c>
      <c r="L36" s="46">
        <f t="shared" si="7"/>
        <v>0</v>
      </c>
      <c r="M36" s="47">
        <f t="shared" si="7"/>
        <v>0</v>
      </c>
      <c r="N36" s="46">
        <f t="shared" si="7"/>
        <v>0</v>
      </c>
      <c r="O36" s="47">
        <f t="shared" si="7"/>
        <v>0</v>
      </c>
      <c r="P36" s="46">
        <f t="shared" si="7"/>
        <v>0</v>
      </c>
      <c r="Q36" s="47">
        <f t="shared" si="7"/>
        <v>0</v>
      </c>
      <c r="R36" s="46">
        <f t="shared" si="7"/>
        <v>0</v>
      </c>
      <c r="S36" s="47">
        <f t="shared" si="7"/>
        <v>0</v>
      </c>
      <c r="T36" s="46">
        <f t="shared" si="7"/>
        <v>5</v>
      </c>
      <c r="U36" s="47">
        <f t="shared" si="7"/>
        <v>385</v>
      </c>
      <c r="V36" s="261"/>
      <c r="W36" s="262"/>
      <c r="X36" s="263"/>
      <c r="Y36" s="262"/>
      <c r="Z36" s="263"/>
      <c r="AA36" s="264"/>
      <c r="AB36" s="46">
        <f>SUMIF($D$2:$AA$2, "No. of Dwelling Units Approved", D36:AA36)</f>
        <v>17</v>
      </c>
      <c r="AC36" s="47">
        <f t="shared" si="0"/>
        <v>2411</v>
      </c>
    </row>
    <row r="37" spans="1:29" x14ac:dyDescent="0.2">
      <c r="A37" s="250"/>
      <c r="B37" s="90"/>
      <c r="C37" s="46" t="s">
        <v>110</v>
      </c>
      <c r="D37" s="46">
        <f>D5+D13+D21+D29</f>
        <v>0</v>
      </c>
      <c r="E37" s="47">
        <f t="shared" si="6"/>
        <v>0</v>
      </c>
      <c r="F37" s="46">
        <f t="shared" si="6"/>
        <v>0</v>
      </c>
      <c r="G37" s="47">
        <f t="shared" si="6"/>
        <v>0</v>
      </c>
      <c r="H37" s="46">
        <f t="shared" ref="H37:AA37" si="8">H5+H13+H21+H29</f>
        <v>0</v>
      </c>
      <c r="I37" s="47">
        <f t="shared" si="8"/>
        <v>0</v>
      </c>
      <c r="J37" s="46">
        <f t="shared" si="8"/>
        <v>0</v>
      </c>
      <c r="K37" s="47">
        <f t="shared" si="8"/>
        <v>0</v>
      </c>
      <c r="L37" s="46">
        <f t="shared" si="8"/>
        <v>0</v>
      </c>
      <c r="M37" s="47">
        <f t="shared" si="8"/>
        <v>0</v>
      </c>
      <c r="N37" s="46">
        <f t="shared" si="8"/>
        <v>0</v>
      </c>
      <c r="O37" s="47">
        <f t="shared" si="8"/>
        <v>0</v>
      </c>
      <c r="P37" s="46">
        <f t="shared" si="8"/>
        <v>0</v>
      </c>
      <c r="Q37" s="47">
        <f t="shared" si="8"/>
        <v>0</v>
      </c>
      <c r="R37" s="46">
        <f t="shared" si="8"/>
        <v>0</v>
      </c>
      <c r="S37" s="47">
        <f t="shared" si="8"/>
        <v>0</v>
      </c>
      <c r="T37" s="46">
        <f t="shared" si="8"/>
        <v>0</v>
      </c>
      <c r="U37" s="47">
        <f t="shared" si="8"/>
        <v>0</v>
      </c>
      <c r="V37" s="261"/>
      <c r="W37" s="262"/>
      <c r="X37" s="263"/>
      <c r="Y37" s="262"/>
      <c r="Z37" s="263"/>
      <c r="AA37" s="264"/>
      <c r="AB37" s="46">
        <f>SUMIF($D$2:$AA$2, "No. of Dwelling Units Approved", D37:AA37)</f>
        <v>0</v>
      </c>
      <c r="AC37" s="47">
        <f t="shared" ref="AC37" si="9">SUMIF($D$2:$AA$2, "Value of Approvals ($000)", D37:AA37)</f>
        <v>0</v>
      </c>
    </row>
    <row r="38" spans="1:29" x14ac:dyDescent="0.2">
      <c r="A38" s="250"/>
      <c r="B38" s="46"/>
      <c r="C38" s="46" t="s">
        <v>19</v>
      </c>
      <c r="D38" s="46">
        <f>D6+D14+D22+D30</f>
        <v>37</v>
      </c>
      <c r="E38" s="47">
        <f>E6+E14+E22+E30</f>
        <v>9394</v>
      </c>
      <c r="F38" s="46">
        <f>F6+F14+F22+F30</f>
        <v>67</v>
      </c>
      <c r="G38" s="47">
        <f>G6+G14+G22+G30</f>
        <v>23044</v>
      </c>
      <c r="H38" s="46">
        <f t="shared" ref="H38:AA38" si="10">H6+H14+H22+H30</f>
        <v>51</v>
      </c>
      <c r="I38" s="47">
        <f t="shared" si="10"/>
        <v>14902</v>
      </c>
      <c r="J38" s="46">
        <f t="shared" si="10"/>
        <v>26</v>
      </c>
      <c r="K38" s="47">
        <f t="shared" si="10"/>
        <v>7855</v>
      </c>
      <c r="L38" s="46">
        <f t="shared" si="10"/>
        <v>40</v>
      </c>
      <c r="M38" s="47">
        <f t="shared" si="10"/>
        <v>11003</v>
      </c>
      <c r="N38" s="46">
        <f t="shared" si="10"/>
        <v>14</v>
      </c>
      <c r="O38" s="47">
        <f t="shared" si="10"/>
        <v>3737</v>
      </c>
      <c r="P38" s="46">
        <f t="shared" si="10"/>
        <v>31</v>
      </c>
      <c r="Q38" s="47">
        <f t="shared" si="10"/>
        <v>8882</v>
      </c>
      <c r="R38" s="46">
        <f t="shared" si="10"/>
        <v>14</v>
      </c>
      <c r="S38" s="47">
        <f t="shared" si="10"/>
        <v>3937</v>
      </c>
      <c r="T38" s="46">
        <f t="shared" si="10"/>
        <v>52</v>
      </c>
      <c r="U38" s="47">
        <f t="shared" si="10"/>
        <v>15998</v>
      </c>
      <c r="V38" s="265"/>
      <c r="W38" s="266"/>
      <c r="X38" s="267"/>
      <c r="Y38" s="266"/>
      <c r="Z38" s="267"/>
      <c r="AA38" s="268"/>
      <c r="AB38" s="46">
        <f>SUMIF($D$2:$AA$2, "No. of Dwelling Units Approved", D38:AA38)</f>
        <v>332</v>
      </c>
      <c r="AC38" s="47">
        <f t="shared" si="0"/>
        <v>98752</v>
      </c>
    </row>
    <row r="39" spans="1:29" x14ac:dyDescent="0.2">
      <c r="A39" s="250"/>
      <c r="B39" s="46"/>
      <c r="C39" s="46" t="s">
        <v>14</v>
      </c>
      <c r="D39" s="46" t="s">
        <v>22</v>
      </c>
      <c r="E39" s="47">
        <f>E7+E15+E23+E31</f>
        <v>3371</v>
      </c>
      <c r="F39" s="46" t="s">
        <v>22</v>
      </c>
      <c r="G39" s="47">
        <f>G7+G15+G23+G31</f>
        <v>5669</v>
      </c>
      <c r="H39" s="46" t="s">
        <v>22</v>
      </c>
      <c r="I39" s="47">
        <f>I7+I15+I23+I31</f>
        <v>4712</v>
      </c>
      <c r="J39" s="46" t="s">
        <v>22</v>
      </c>
      <c r="K39" s="47">
        <f>K7+K15+K23+K31</f>
        <v>4254</v>
      </c>
      <c r="L39" s="46" t="s">
        <v>22</v>
      </c>
      <c r="M39" s="47">
        <f>M7+M15+M23+M31</f>
        <v>4218</v>
      </c>
      <c r="N39" s="46" t="s">
        <v>22</v>
      </c>
      <c r="O39" s="47">
        <f>O7+O15+O23+O31</f>
        <v>2116</v>
      </c>
      <c r="P39" s="46" t="s">
        <v>22</v>
      </c>
      <c r="Q39" s="47">
        <f>Q7+Q15+Q23+Q31</f>
        <v>3697</v>
      </c>
      <c r="R39" s="46" t="s">
        <v>22</v>
      </c>
      <c r="S39" s="47">
        <f>S7+S15+S23+S31</f>
        <v>2783</v>
      </c>
      <c r="T39" s="46" t="s">
        <v>22</v>
      </c>
      <c r="U39" s="47">
        <f>U7+U15+U23+U31</f>
        <v>3044</v>
      </c>
      <c r="V39" s="265"/>
      <c r="W39" s="266"/>
      <c r="X39" s="267"/>
      <c r="Y39" s="266"/>
      <c r="Z39" s="267"/>
      <c r="AA39" s="268"/>
      <c r="AB39" s="46" t="s">
        <v>22</v>
      </c>
      <c r="AC39" s="47">
        <f t="shared" si="0"/>
        <v>33864</v>
      </c>
    </row>
    <row r="40" spans="1:29" x14ac:dyDescent="0.2">
      <c r="A40" s="250"/>
      <c r="B40" s="46"/>
      <c r="C40" s="46" t="s">
        <v>15</v>
      </c>
      <c r="D40" s="46" t="s">
        <v>22</v>
      </c>
      <c r="E40" s="47">
        <f>E8+E16+E24+E32</f>
        <v>12765</v>
      </c>
      <c r="F40" s="46" t="s">
        <v>22</v>
      </c>
      <c r="G40" s="47">
        <f>G8+G16+G24+G32</f>
        <v>28711</v>
      </c>
      <c r="H40" s="46" t="s">
        <v>22</v>
      </c>
      <c r="I40" s="47">
        <f>I8+I16+I24+I32</f>
        <v>19614</v>
      </c>
      <c r="J40" s="46" t="s">
        <v>22</v>
      </c>
      <c r="K40" s="47">
        <f>K8+K16+K24+K32</f>
        <v>12108</v>
      </c>
      <c r="L40" s="46" t="s">
        <v>22</v>
      </c>
      <c r="M40" s="47">
        <f>M8+M16+M24+M32</f>
        <v>15220</v>
      </c>
      <c r="N40" s="46" t="s">
        <v>22</v>
      </c>
      <c r="O40" s="47">
        <f>O8+O16+O24+O32</f>
        <v>5853</v>
      </c>
      <c r="P40" s="46" t="s">
        <v>22</v>
      </c>
      <c r="Q40" s="47">
        <f>Q8+Q16+Q24+Q32</f>
        <v>12579</v>
      </c>
      <c r="R40" s="46" t="s">
        <v>22</v>
      </c>
      <c r="S40" s="47">
        <f>S8+S16+S24+S32</f>
        <v>6719</v>
      </c>
      <c r="T40" s="46" t="s">
        <v>22</v>
      </c>
      <c r="U40" s="47">
        <f>U8+U16+U24+U32</f>
        <v>19042</v>
      </c>
      <c r="V40" s="265"/>
      <c r="W40" s="266"/>
      <c r="X40" s="267"/>
      <c r="Y40" s="266"/>
      <c r="Z40" s="267"/>
      <c r="AA40" s="268"/>
      <c r="AB40" s="46" t="s">
        <v>22</v>
      </c>
      <c r="AC40" s="47">
        <f t="shared" si="0"/>
        <v>132611</v>
      </c>
    </row>
    <row r="41" spans="1:29" x14ac:dyDescent="0.2">
      <c r="A41" s="250"/>
      <c r="B41" s="46"/>
      <c r="C41" s="46" t="s">
        <v>16</v>
      </c>
      <c r="D41" s="46" t="s">
        <v>22</v>
      </c>
      <c r="E41" s="47">
        <f>E9+E17+E25+E33</f>
        <v>47532</v>
      </c>
      <c r="F41" s="46" t="s">
        <v>22</v>
      </c>
      <c r="G41" s="47">
        <f>G9+G17+G25+G33</f>
        <v>16227</v>
      </c>
      <c r="H41" s="46" t="s">
        <v>22</v>
      </c>
      <c r="I41" s="47">
        <f>I9+I17+I25+I33</f>
        <v>9894</v>
      </c>
      <c r="J41" s="46" t="s">
        <v>22</v>
      </c>
      <c r="K41" s="47">
        <f>K9+K17+K25+K33</f>
        <v>28062</v>
      </c>
      <c r="L41" s="46" t="s">
        <v>22</v>
      </c>
      <c r="M41" s="47">
        <f>M9+M17+M25+M33</f>
        <v>40928</v>
      </c>
      <c r="N41" s="46" t="s">
        <v>22</v>
      </c>
      <c r="O41" s="47">
        <f>O9+O17+O25+O33</f>
        <v>3309</v>
      </c>
      <c r="P41" s="46" t="s">
        <v>22</v>
      </c>
      <c r="Q41" s="47">
        <f>Q9+Q17+Q25+Q33</f>
        <v>13241</v>
      </c>
      <c r="R41" s="46" t="s">
        <v>22</v>
      </c>
      <c r="S41" s="47">
        <f>S9+S17+S25+S33</f>
        <v>15047</v>
      </c>
      <c r="T41" s="46" t="s">
        <v>22</v>
      </c>
      <c r="U41" s="47">
        <f>U9+U17+U25+U33</f>
        <v>22985</v>
      </c>
      <c r="V41" s="261"/>
      <c r="W41" s="262"/>
      <c r="X41" s="263"/>
      <c r="Y41" s="262"/>
      <c r="Z41" s="263"/>
      <c r="AA41" s="264"/>
      <c r="AB41" s="46" t="s">
        <v>22</v>
      </c>
      <c r="AC41" s="47">
        <f t="shared" si="0"/>
        <v>197225</v>
      </c>
    </row>
    <row r="42" spans="1:29" x14ac:dyDescent="0.2">
      <c r="A42" s="250"/>
      <c r="B42" s="46"/>
      <c r="C42" s="46" t="s">
        <v>17</v>
      </c>
      <c r="D42" s="46" t="s">
        <v>22</v>
      </c>
      <c r="E42" s="47">
        <f>E10+E18+E26+E34</f>
        <v>60298</v>
      </c>
      <c r="F42" s="46" t="s">
        <v>22</v>
      </c>
      <c r="G42" s="47">
        <f>G10+G18+G26+G34</f>
        <v>44938</v>
      </c>
      <c r="H42" s="46" t="s">
        <v>22</v>
      </c>
      <c r="I42" s="47">
        <f>I10+I18+I26+I34</f>
        <v>29508</v>
      </c>
      <c r="J42" s="46" t="s">
        <v>22</v>
      </c>
      <c r="K42" s="47">
        <f>K10+K18+K26+K34</f>
        <v>40172</v>
      </c>
      <c r="L42" s="46" t="s">
        <v>22</v>
      </c>
      <c r="M42" s="47">
        <f>M10+M18+M26+M34</f>
        <v>56147</v>
      </c>
      <c r="N42" s="46" t="s">
        <v>22</v>
      </c>
      <c r="O42" s="47">
        <f>O10+O18+O26+O34</f>
        <v>9161</v>
      </c>
      <c r="P42" s="46" t="s">
        <v>22</v>
      </c>
      <c r="Q42" s="47">
        <f>Q10+Q18+Q26+Q34</f>
        <v>25820</v>
      </c>
      <c r="R42" s="46" t="s">
        <v>22</v>
      </c>
      <c r="S42" s="47">
        <f>S10+S18+S26+S34</f>
        <v>21766</v>
      </c>
      <c r="T42" s="46" t="s">
        <v>22</v>
      </c>
      <c r="U42" s="47">
        <f>U10+U18+U26+U34</f>
        <v>42026</v>
      </c>
      <c r="V42" s="261"/>
      <c r="W42" s="262"/>
      <c r="X42" s="263"/>
      <c r="Y42" s="262"/>
      <c r="Z42" s="263"/>
      <c r="AA42" s="264"/>
      <c r="AB42" s="46" t="s">
        <v>22</v>
      </c>
      <c r="AC42" s="47">
        <f t="shared" si="0"/>
        <v>329836</v>
      </c>
    </row>
    <row r="43" spans="1:29" x14ac:dyDescent="0.2">
      <c r="A43" s="97">
        <v>315021405</v>
      </c>
      <c r="B43" s="93" t="s">
        <v>88</v>
      </c>
      <c r="C43" s="67" t="s">
        <v>18</v>
      </c>
      <c r="D43" s="67">
        <v>1</v>
      </c>
      <c r="E43" s="57">
        <v>315</v>
      </c>
      <c r="F43" s="67">
        <v>0</v>
      </c>
      <c r="G43" s="57">
        <v>0</v>
      </c>
      <c r="H43" s="67">
        <v>1</v>
      </c>
      <c r="I43" s="57">
        <v>319</v>
      </c>
      <c r="J43" s="67">
        <v>1</v>
      </c>
      <c r="K43" s="57">
        <v>150</v>
      </c>
      <c r="L43" s="67">
        <v>0</v>
      </c>
      <c r="M43" s="57">
        <v>0</v>
      </c>
      <c r="N43" s="67">
        <v>0</v>
      </c>
      <c r="O43" s="57">
        <v>0</v>
      </c>
      <c r="P43" s="67">
        <v>0</v>
      </c>
      <c r="Q43" s="57">
        <v>0</v>
      </c>
      <c r="R43" s="67">
        <v>0</v>
      </c>
      <c r="S43" s="57">
        <v>0</v>
      </c>
      <c r="T43" s="67">
        <v>0</v>
      </c>
      <c r="U43" s="57">
        <v>0</v>
      </c>
      <c r="V43" s="265"/>
      <c r="W43" s="266"/>
      <c r="X43" s="267"/>
      <c r="Y43" s="266"/>
      <c r="Z43" s="267"/>
      <c r="AA43" s="268"/>
      <c r="AB43" s="50">
        <f>SUMIF($D$2:$AA$2, "No. of Dwelling Units Approved", D43:AA43)</f>
        <v>3</v>
      </c>
      <c r="AC43" s="51">
        <f t="shared" ref="AC43:AC50" si="11">SUMIF($D$2:$AA$2, "Value of Approvals ($000)", D43:AA43)</f>
        <v>784</v>
      </c>
    </row>
    <row r="44" spans="1:29" x14ac:dyDescent="0.2">
      <c r="A44" s="98"/>
      <c r="B44" s="94"/>
      <c r="C44" s="67" t="s">
        <v>109</v>
      </c>
      <c r="D44" s="67">
        <v>0</v>
      </c>
      <c r="E44" s="57">
        <v>0</v>
      </c>
      <c r="F44" s="67">
        <v>0</v>
      </c>
      <c r="G44" s="57">
        <v>0</v>
      </c>
      <c r="H44" s="67">
        <v>3</v>
      </c>
      <c r="I44" s="57">
        <v>1198</v>
      </c>
      <c r="J44" s="67">
        <v>0</v>
      </c>
      <c r="K44" s="57">
        <v>0</v>
      </c>
      <c r="L44" s="67">
        <v>0</v>
      </c>
      <c r="M44" s="57">
        <v>0</v>
      </c>
      <c r="N44" s="67">
        <v>2</v>
      </c>
      <c r="O44" s="57">
        <v>491</v>
      </c>
      <c r="P44" s="67">
        <v>0</v>
      </c>
      <c r="Q44" s="57">
        <v>0</v>
      </c>
      <c r="R44" s="67">
        <v>0</v>
      </c>
      <c r="S44" s="57">
        <v>0</v>
      </c>
      <c r="T44" s="67">
        <v>0</v>
      </c>
      <c r="U44" s="57">
        <v>0</v>
      </c>
      <c r="V44" s="265"/>
      <c r="W44" s="266"/>
      <c r="X44" s="267"/>
      <c r="Y44" s="266"/>
      <c r="Z44" s="267"/>
      <c r="AA44" s="268"/>
      <c r="AB44" s="50">
        <f>SUMIF($D$2:$AA$2, "No. of Dwelling Units Approved", D44:AA44)</f>
        <v>5</v>
      </c>
      <c r="AC44" s="51">
        <f t="shared" si="11"/>
        <v>1689</v>
      </c>
    </row>
    <row r="45" spans="1:29" x14ac:dyDescent="0.2">
      <c r="A45" s="98"/>
      <c r="B45" s="94"/>
      <c r="C45" s="67" t="s">
        <v>110</v>
      </c>
      <c r="D45" s="67">
        <v>0</v>
      </c>
      <c r="E45" s="57">
        <v>0</v>
      </c>
      <c r="F45" s="67">
        <v>0</v>
      </c>
      <c r="G45" s="57">
        <v>0</v>
      </c>
      <c r="H45" s="67">
        <v>0</v>
      </c>
      <c r="I45" s="57">
        <v>0</v>
      </c>
      <c r="J45" s="67">
        <v>0</v>
      </c>
      <c r="K45" s="57">
        <v>0</v>
      </c>
      <c r="L45" s="67">
        <v>0</v>
      </c>
      <c r="M45" s="57">
        <v>0</v>
      </c>
      <c r="N45" s="67">
        <v>0</v>
      </c>
      <c r="O45" s="57">
        <v>0</v>
      </c>
      <c r="P45" s="67">
        <v>0</v>
      </c>
      <c r="Q45" s="57">
        <v>0</v>
      </c>
      <c r="R45" s="67">
        <v>0</v>
      </c>
      <c r="S45" s="57">
        <v>0</v>
      </c>
      <c r="T45" s="67">
        <v>0</v>
      </c>
      <c r="U45" s="57">
        <v>0</v>
      </c>
      <c r="V45" s="265"/>
      <c r="W45" s="266"/>
      <c r="X45" s="267"/>
      <c r="Y45" s="266"/>
      <c r="Z45" s="267"/>
      <c r="AA45" s="268"/>
      <c r="AB45" s="50">
        <f>SUMIF($D$2:$AA$2, "No. of Dwelling Units Approved", D45:AA45)</f>
        <v>0</v>
      </c>
      <c r="AC45" s="51">
        <f t="shared" ref="AC45" si="12">SUMIF($D$2:$AA$2, "Value of Approvals ($000)", D45:AA45)</f>
        <v>0</v>
      </c>
    </row>
    <row r="46" spans="1:29" x14ac:dyDescent="0.2">
      <c r="A46" s="98"/>
      <c r="B46" s="50"/>
      <c r="C46" s="67" t="s">
        <v>19</v>
      </c>
      <c r="D46" s="67">
        <v>1</v>
      </c>
      <c r="E46" s="57">
        <v>315</v>
      </c>
      <c r="F46" s="67">
        <v>0</v>
      </c>
      <c r="G46" s="57">
        <v>0</v>
      </c>
      <c r="H46" s="67">
        <v>4</v>
      </c>
      <c r="I46" s="57">
        <v>1517</v>
      </c>
      <c r="J46" s="67">
        <v>1</v>
      </c>
      <c r="K46" s="57">
        <v>150</v>
      </c>
      <c r="L46" s="67">
        <v>0</v>
      </c>
      <c r="M46" s="57">
        <v>0</v>
      </c>
      <c r="N46" s="67">
        <v>2</v>
      </c>
      <c r="O46" s="57">
        <v>491</v>
      </c>
      <c r="P46" s="67">
        <v>0</v>
      </c>
      <c r="Q46" s="57">
        <v>0</v>
      </c>
      <c r="R46" s="67">
        <v>0</v>
      </c>
      <c r="S46" s="57">
        <v>0</v>
      </c>
      <c r="T46" s="67">
        <v>0</v>
      </c>
      <c r="U46" s="57">
        <v>0</v>
      </c>
      <c r="V46" s="261"/>
      <c r="W46" s="262"/>
      <c r="X46" s="263"/>
      <c r="Y46" s="262"/>
      <c r="Z46" s="263"/>
      <c r="AA46" s="264"/>
      <c r="AB46" s="50">
        <f>SUMIF($D$2:$AA$2, "No. of Dwelling Units Approved", D46:AA46)</f>
        <v>8</v>
      </c>
      <c r="AC46" s="51">
        <f t="shared" si="11"/>
        <v>2473</v>
      </c>
    </row>
    <row r="47" spans="1:29" x14ac:dyDescent="0.2">
      <c r="A47" s="98"/>
      <c r="B47" s="50"/>
      <c r="C47" s="67" t="s">
        <v>14</v>
      </c>
      <c r="D47" s="67" t="s">
        <v>22</v>
      </c>
      <c r="E47" s="57">
        <v>0</v>
      </c>
      <c r="F47" s="67" t="s">
        <v>22</v>
      </c>
      <c r="G47" s="57">
        <v>374</v>
      </c>
      <c r="H47" s="67" t="s">
        <v>22</v>
      </c>
      <c r="I47" s="57">
        <v>196</v>
      </c>
      <c r="J47" s="67" t="s">
        <v>22</v>
      </c>
      <c r="K47" s="57">
        <v>185</v>
      </c>
      <c r="L47" s="67" t="s">
        <v>22</v>
      </c>
      <c r="M47" s="57">
        <v>79</v>
      </c>
      <c r="N47" s="67" t="s">
        <v>22</v>
      </c>
      <c r="O47" s="57">
        <v>107</v>
      </c>
      <c r="P47" s="67" t="s">
        <v>22</v>
      </c>
      <c r="Q47" s="57">
        <v>180</v>
      </c>
      <c r="R47" s="67" t="s">
        <v>22</v>
      </c>
      <c r="S47" s="57">
        <v>10</v>
      </c>
      <c r="T47" s="67" t="s">
        <v>22</v>
      </c>
      <c r="U47" s="57">
        <v>259</v>
      </c>
      <c r="V47" s="261"/>
      <c r="W47" s="262"/>
      <c r="X47" s="263"/>
      <c r="Y47" s="262"/>
      <c r="Z47" s="263"/>
      <c r="AA47" s="264"/>
      <c r="AB47" s="50" t="s">
        <v>22</v>
      </c>
      <c r="AC47" s="51">
        <f t="shared" si="11"/>
        <v>1390</v>
      </c>
    </row>
    <row r="48" spans="1:29" x14ac:dyDescent="0.2">
      <c r="A48" s="98"/>
      <c r="B48" s="50"/>
      <c r="C48" s="67" t="s">
        <v>15</v>
      </c>
      <c r="D48" s="67" t="s">
        <v>22</v>
      </c>
      <c r="E48" s="57">
        <v>315</v>
      </c>
      <c r="F48" s="67" t="s">
        <v>22</v>
      </c>
      <c r="G48" s="57">
        <v>374</v>
      </c>
      <c r="H48" s="67" t="s">
        <v>22</v>
      </c>
      <c r="I48" s="57">
        <v>1713</v>
      </c>
      <c r="J48" s="67" t="s">
        <v>22</v>
      </c>
      <c r="K48" s="57">
        <v>335</v>
      </c>
      <c r="L48" s="67" t="s">
        <v>22</v>
      </c>
      <c r="M48" s="57">
        <v>79</v>
      </c>
      <c r="N48" s="67" t="s">
        <v>22</v>
      </c>
      <c r="O48" s="57">
        <v>598</v>
      </c>
      <c r="P48" s="67" t="s">
        <v>22</v>
      </c>
      <c r="Q48" s="57">
        <v>180</v>
      </c>
      <c r="R48" s="67" t="s">
        <v>22</v>
      </c>
      <c r="S48" s="57">
        <v>10</v>
      </c>
      <c r="T48" s="67" t="s">
        <v>22</v>
      </c>
      <c r="U48" s="57">
        <v>259</v>
      </c>
      <c r="V48" s="265"/>
      <c r="W48" s="266"/>
      <c r="X48" s="267"/>
      <c r="Y48" s="266"/>
      <c r="Z48" s="267"/>
      <c r="AA48" s="268"/>
      <c r="AB48" s="50" t="s">
        <v>22</v>
      </c>
      <c r="AC48" s="51">
        <f t="shared" si="11"/>
        <v>3863</v>
      </c>
    </row>
    <row r="49" spans="1:29" x14ac:dyDescent="0.2">
      <c r="A49" s="98"/>
      <c r="B49" s="50"/>
      <c r="C49" s="67" t="s">
        <v>16</v>
      </c>
      <c r="D49" s="67" t="s">
        <v>22</v>
      </c>
      <c r="E49" s="57">
        <v>75</v>
      </c>
      <c r="F49" s="67" t="s">
        <v>22</v>
      </c>
      <c r="G49" s="57">
        <v>0</v>
      </c>
      <c r="H49" s="67" t="s">
        <v>22</v>
      </c>
      <c r="I49" s="57">
        <v>576</v>
      </c>
      <c r="J49" s="67" t="s">
        <v>22</v>
      </c>
      <c r="K49" s="57">
        <v>436</v>
      </c>
      <c r="L49" s="67" t="s">
        <v>22</v>
      </c>
      <c r="M49" s="57">
        <v>228</v>
      </c>
      <c r="N49" s="67" t="s">
        <v>22</v>
      </c>
      <c r="O49" s="57">
        <v>301</v>
      </c>
      <c r="P49" s="67" t="s">
        <v>22</v>
      </c>
      <c r="Q49" s="57">
        <v>0</v>
      </c>
      <c r="R49" s="67" t="s">
        <v>22</v>
      </c>
      <c r="S49" s="57">
        <v>518</v>
      </c>
      <c r="T49" s="67" t="s">
        <v>22</v>
      </c>
      <c r="U49" s="57">
        <v>0</v>
      </c>
      <c r="V49" s="265"/>
      <c r="W49" s="266"/>
      <c r="X49" s="267"/>
      <c r="Y49" s="266"/>
      <c r="Z49" s="267"/>
      <c r="AA49" s="268"/>
      <c r="AB49" s="50" t="s">
        <v>22</v>
      </c>
      <c r="AC49" s="51">
        <f t="shared" si="11"/>
        <v>2134</v>
      </c>
    </row>
    <row r="50" spans="1:29" x14ac:dyDescent="0.2">
      <c r="A50" s="98"/>
      <c r="B50" s="50"/>
      <c r="C50" s="67" t="s">
        <v>17</v>
      </c>
      <c r="D50" s="67" t="s">
        <v>22</v>
      </c>
      <c r="E50" s="57">
        <v>390</v>
      </c>
      <c r="F50" s="67" t="s">
        <v>22</v>
      </c>
      <c r="G50" s="57">
        <v>374</v>
      </c>
      <c r="H50" s="67" t="s">
        <v>22</v>
      </c>
      <c r="I50" s="57">
        <v>2289</v>
      </c>
      <c r="J50" s="67" t="s">
        <v>22</v>
      </c>
      <c r="K50" s="57">
        <v>771</v>
      </c>
      <c r="L50" s="67" t="s">
        <v>22</v>
      </c>
      <c r="M50" s="57">
        <v>307</v>
      </c>
      <c r="N50" s="67" t="s">
        <v>22</v>
      </c>
      <c r="O50" s="57">
        <v>899</v>
      </c>
      <c r="P50" s="67" t="s">
        <v>22</v>
      </c>
      <c r="Q50" s="57">
        <v>180</v>
      </c>
      <c r="R50" s="67" t="s">
        <v>22</v>
      </c>
      <c r="S50" s="57">
        <v>528</v>
      </c>
      <c r="T50" s="67" t="s">
        <v>22</v>
      </c>
      <c r="U50" s="57">
        <v>259</v>
      </c>
      <c r="V50" s="265"/>
      <c r="W50" s="266"/>
      <c r="X50" s="267"/>
      <c r="Y50" s="266"/>
      <c r="Z50" s="267"/>
      <c r="AA50" s="268"/>
      <c r="AB50" s="50" t="s">
        <v>22</v>
      </c>
      <c r="AC50" s="51">
        <f t="shared" si="11"/>
        <v>5997</v>
      </c>
    </row>
    <row r="51" spans="1:29" x14ac:dyDescent="0.2">
      <c r="A51" s="53">
        <v>315021406</v>
      </c>
      <c r="B51" s="40" t="s">
        <v>89</v>
      </c>
      <c r="C51" s="40" t="s">
        <v>18</v>
      </c>
      <c r="D51" s="40">
        <v>0</v>
      </c>
      <c r="E51" s="66">
        <v>0</v>
      </c>
      <c r="F51" s="40">
        <v>0</v>
      </c>
      <c r="G51" s="66">
        <v>0</v>
      </c>
      <c r="H51" s="40">
        <v>0</v>
      </c>
      <c r="I51" s="66">
        <v>0</v>
      </c>
      <c r="J51" s="40">
        <v>1</v>
      </c>
      <c r="K51" s="66">
        <v>144</v>
      </c>
      <c r="L51" s="40">
        <v>0</v>
      </c>
      <c r="M51" s="66">
        <v>0</v>
      </c>
      <c r="N51" s="40">
        <v>0</v>
      </c>
      <c r="O51" s="66">
        <v>0</v>
      </c>
      <c r="P51" s="40">
        <v>0</v>
      </c>
      <c r="Q51" s="40">
        <v>0</v>
      </c>
      <c r="R51" s="40">
        <v>0</v>
      </c>
      <c r="S51" s="40">
        <v>0</v>
      </c>
      <c r="T51" s="40">
        <v>0</v>
      </c>
      <c r="U51" s="40">
        <v>0</v>
      </c>
      <c r="V51" s="261"/>
      <c r="W51" s="262"/>
      <c r="X51" s="263"/>
      <c r="Y51" s="262"/>
      <c r="Z51" s="263"/>
      <c r="AA51" s="264"/>
      <c r="AB51" s="42">
        <f>SUMIF($D$2:$AA$2, "No. of Dwelling Units Approved", D51:AA51)</f>
        <v>1</v>
      </c>
      <c r="AC51" s="69">
        <f t="shared" ref="AC51:AC58" si="13">SUMIF($D$2:$AA$2, "Value of Approvals ($000)", D51:AA51)</f>
        <v>144</v>
      </c>
    </row>
    <row r="52" spans="1:29" x14ac:dyDescent="0.2">
      <c r="A52" s="99"/>
      <c r="B52" s="70"/>
      <c r="C52" s="40" t="s">
        <v>109</v>
      </c>
      <c r="D52" s="70">
        <v>0</v>
      </c>
      <c r="E52" s="66">
        <v>0</v>
      </c>
      <c r="F52" s="70">
        <v>0</v>
      </c>
      <c r="G52" s="66">
        <v>0</v>
      </c>
      <c r="H52" s="70">
        <v>0</v>
      </c>
      <c r="I52" s="66">
        <v>0</v>
      </c>
      <c r="J52" s="70">
        <v>0</v>
      </c>
      <c r="K52" s="66">
        <v>0</v>
      </c>
      <c r="L52" s="70">
        <v>0</v>
      </c>
      <c r="M52" s="66">
        <v>0</v>
      </c>
      <c r="N52" s="70">
        <v>0</v>
      </c>
      <c r="O52" s="66">
        <v>0</v>
      </c>
      <c r="P52" s="70">
        <v>0</v>
      </c>
      <c r="Q52" s="40">
        <v>0</v>
      </c>
      <c r="R52" s="66">
        <v>0</v>
      </c>
      <c r="S52" s="66">
        <v>0</v>
      </c>
      <c r="T52" s="66">
        <v>0</v>
      </c>
      <c r="U52" s="40">
        <v>0</v>
      </c>
      <c r="V52" s="261"/>
      <c r="W52" s="262"/>
      <c r="X52" s="263"/>
      <c r="Y52" s="262"/>
      <c r="Z52" s="263"/>
      <c r="AA52" s="264"/>
      <c r="AB52" s="71">
        <f>SUMIF($D$2:$AA$2, "No. of Dwelling Units Approved", D52:AA52)</f>
        <v>0</v>
      </c>
      <c r="AC52" s="69">
        <f t="shared" si="13"/>
        <v>0</v>
      </c>
    </row>
    <row r="53" spans="1:29" ht="11.25" customHeight="1" x14ac:dyDescent="0.2">
      <c r="A53" s="99"/>
      <c r="B53" s="111"/>
      <c r="C53" s="40" t="s">
        <v>110</v>
      </c>
      <c r="D53" s="70">
        <v>0</v>
      </c>
      <c r="E53" s="66">
        <v>0</v>
      </c>
      <c r="F53" s="70">
        <v>0</v>
      </c>
      <c r="G53" s="66">
        <v>0</v>
      </c>
      <c r="H53" s="70">
        <v>0</v>
      </c>
      <c r="I53" s="66">
        <v>0</v>
      </c>
      <c r="J53" s="70">
        <v>0</v>
      </c>
      <c r="K53" s="66">
        <v>0</v>
      </c>
      <c r="L53" s="70">
        <v>0</v>
      </c>
      <c r="M53" s="66">
        <v>0</v>
      </c>
      <c r="N53" s="70">
        <v>0</v>
      </c>
      <c r="O53" s="66">
        <v>0</v>
      </c>
      <c r="P53" s="70">
        <v>0</v>
      </c>
      <c r="Q53" s="40">
        <v>0</v>
      </c>
      <c r="R53" s="66">
        <v>0</v>
      </c>
      <c r="S53" s="66">
        <v>0</v>
      </c>
      <c r="T53" s="66">
        <v>0</v>
      </c>
      <c r="U53" s="40">
        <v>0</v>
      </c>
      <c r="V53" s="265"/>
      <c r="W53" s="266"/>
      <c r="X53" s="267"/>
      <c r="Y53" s="266"/>
      <c r="Z53" s="267"/>
      <c r="AA53" s="268"/>
      <c r="AB53" s="71">
        <f>SUMIF($D$2:$AA$2, "No. of Dwelling Units Approved", D53:AA53)</f>
        <v>0</v>
      </c>
      <c r="AC53" s="69">
        <f t="shared" ref="AC53" si="14">SUMIF($D$2:$AA$2, "Value of Approvals ($000)", D53:AA53)</f>
        <v>0</v>
      </c>
    </row>
    <row r="54" spans="1:29" ht="11.25" customHeight="1" x14ac:dyDescent="0.2">
      <c r="A54" s="53"/>
      <c r="B54" s="95"/>
      <c r="C54" s="40" t="s">
        <v>19</v>
      </c>
      <c r="D54" s="40">
        <v>0</v>
      </c>
      <c r="E54" s="41">
        <v>0</v>
      </c>
      <c r="F54" s="40">
        <v>0</v>
      </c>
      <c r="G54" s="41">
        <v>0</v>
      </c>
      <c r="H54" s="40">
        <v>0</v>
      </c>
      <c r="I54" s="41">
        <v>0</v>
      </c>
      <c r="J54" s="40">
        <v>1</v>
      </c>
      <c r="K54" s="41">
        <v>144</v>
      </c>
      <c r="L54" s="40">
        <v>0</v>
      </c>
      <c r="M54" s="41">
        <v>0</v>
      </c>
      <c r="N54" s="40">
        <v>0</v>
      </c>
      <c r="O54" s="41">
        <v>0</v>
      </c>
      <c r="P54" s="40">
        <v>0</v>
      </c>
      <c r="Q54" s="40">
        <v>0</v>
      </c>
      <c r="R54" s="40">
        <v>0</v>
      </c>
      <c r="S54" s="41">
        <v>0</v>
      </c>
      <c r="T54" s="40">
        <v>0</v>
      </c>
      <c r="U54" s="40">
        <v>0</v>
      </c>
      <c r="V54" s="265"/>
      <c r="W54" s="266"/>
      <c r="X54" s="267"/>
      <c r="Y54" s="266"/>
      <c r="Z54" s="267"/>
      <c r="AA54" s="268"/>
      <c r="AB54" s="42">
        <f>SUMIF($D$2:$AA$2, "No. of Dwelling Units Approved", D54:AA54)</f>
        <v>1</v>
      </c>
      <c r="AC54" s="43">
        <f t="shared" si="13"/>
        <v>144</v>
      </c>
    </row>
    <row r="55" spans="1:29" ht="12" customHeight="1" x14ac:dyDescent="0.2">
      <c r="A55" s="53"/>
      <c r="B55" s="96"/>
      <c r="C55" s="40" t="s">
        <v>14</v>
      </c>
      <c r="D55" s="40" t="s">
        <v>22</v>
      </c>
      <c r="E55" s="66">
        <v>29</v>
      </c>
      <c r="F55" s="40" t="s">
        <v>22</v>
      </c>
      <c r="G55" s="66">
        <v>0</v>
      </c>
      <c r="H55" s="40" t="s">
        <v>22</v>
      </c>
      <c r="I55" s="66">
        <v>0</v>
      </c>
      <c r="J55" s="40" t="s">
        <v>22</v>
      </c>
      <c r="K55" s="66">
        <v>41</v>
      </c>
      <c r="L55" s="40" t="s">
        <v>22</v>
      </c>
      <c r="M55" s="66">
        <v>0</v>
      </c>
      <c r="N55" s="40" t="s">
        <v>22</v>
      </c>
      <c r="O55" s="41">
        <v>0</v>
      </c>
      <c r="P55" s="40" t="s">
        <v>22</v>
      </c>
      <c r="Q55" s="40">
        <v>60</v>
      </c>
      <c r="R55" s="40" t="s">
        <v>22</v>
      </c>
      <c r="S55" s="41">
        <v>21</v>
      </c>
      <c r="T55" s="40" t="s">
        <v>22</v>
      </c>
      <c r="U55" s="40">
        <v>0</v>
      </c>
      <c r="V55" s="265"/>
      <c r="W55" s="266"/>
      <c r="X55" s="267"/>
      <c r="Y55" s="266"/>
      <c r="Z55" s="267"/>
      <c r="AA55" s="268"/>
      <c r="AB55" s="42" t="s">
        <v>22</v>
      </c>
      <c r="AC55" s="69">
        <f t="shared" si="13"/>
        <v>151</v>
      </c>
    </row>
    <row r="56" spans="1:29" ht="11.25" customHeight="1" x14ac:dyDescent="0.2">
      <c r="A56" s="53"/>
      <c r="B56" s="96"/>
      <c r="C56" s="40" t="s">
        <v>15</v>
      </c>
      <c r="D56" s="40" t="s">
        <v>22</v>
      </c>
      <c r="E56" s="66">
        <v>29</v>
      </c>
      <c r="F56" s="40" t="s">
        <v>22</v>
      </c>
      <c r="G56" s="66">
        <v>0</v>
      </c>
      <c r="H56" s="40" t="s">
        <v>22</v>
      </c>
      <c r="I56" s="66">
        <v>0</v>
      </c>
      <c r="J56" s="40" t="s">
        <v>22</v>
      </c>
      <c r="K56" s="66">
        <v>185</v>
      </c>
      <c r="L56" s="40" t="s">
        <v>22</v>
      </c>
      <c r="M56" s="66">
        <v>0</v>
      </c>
      <c r="N56" s="40" t="s">
        <v>22</v>
      </c>
      <c r="O56" s="41">
        <v>0</v>
      </c>
      <c r="P56" s="40" t="s">
        <v>22</v>
      </c>
      <c r="Q56" s="40">
        <v>60</v>
      </c>
      <c r="R56" s="40" t="s">
        <v>22</v>
      </c>
      <c r="S56" s="41">
        <v>21</v>
      </c>
      <c r="T56" s="40" t="s">
        <v>22</v>
      </c>
      <c r="U56" s="40">
        <v>0</v>
      </c>
      <c r="V56" s="261"/>
      <c r="W56" s="262"/>
      <c r="X56" s="263"/>
      <c r="Y56" s="262"/>
      <c r="Z56" s="263"/>
      <c r="AA56" s="264"/>
      <c r="AB56" s="42" t="s">
        <v>22</v>
      </c>
      <c r="AC56" s="69">
        <f t="shared" si="13"/>
        <v>295</v>
      </c>
    </row>
    <row r="57" spans="1:29" ht="15" x14ac:dyDescent="0.2">
      <c r="A57" s="53"/>
      <c r="B57" s="96"/>
      <c r="C57" s="40" t="s">
        <v>16</v>
      </c>
      <c r="D57" s="40" t="s">
        <v>22</v>
      </c>
      <c r="E57" s="41">
        <v>358</v>
      </c>
      <c r="F57" s="40" t="s">
        <v>22</v>
      </c>
      <c r="G57" s="41">
        <v>0</v>
      </c>
      <c r="H57" s="40" t="s">
        <v>22</v>
      </c>
      <c r="I57" s="41">
        <v>0</v>
      </c>
      <c r="J57" s="40" t="s">
        <v>22</v>
      </c>
      <c r="K57" s="41">
        <v>0</v>
      </c>
      <c r="L57" s="40" t="s">
        <v>22</v>
      </c>
      <c r="M57" s="41">
        <v>0</v>
      </c>
      <c r="N57" s="40" t="s">
        <v>22</v>
      </c>
      <c r="O57" s="41">
        <v>0</v>
      </c>
      <c r="P57" s="40" t="s">
        <v>22</v>
      </c>
      <c r="Q57" s="40">
        <v>0</v>
      </c>
      <c r="R57" s="40" t="s">
        <v>22</v>
      </c>
      <c r="S57" s="41">
        <v>0</v>
      </c>
      <c r="T57" s="40" t="s">
        <v>22</v>
      </c>
      <c r="U57" s="40">
        <v>0</v>
      </c>
      <c r="V57" s="261"/>
      <c r="W57" s="262"/>
      <c r="X57" s="263"/>
      <c r="Y57" s="262"/>
      <c r="Z57" s="263"/>
      <c r="AA57" s="264"/>
      <c r="AB57" s="42" t="s">
        <v>22</v>
      </c>
      <c r="AC57" s="43">
        <f t="shared" si="13"/>
        <v>358</v>
      </c>
    </row>
    <row r="58" spans="1:29" ht="15" x14ac:dyDescent="0.2">
      <c r="A58" s="53"/>
      <c r="B58" s="96"/>
      <c r="C58" s="40" t="s">
        <v>17</v>
      </c>
      <c r="D58" s="40" t="s">
        <v>22</v>
      </c>
      <c r="E58" s="66">
        <v>387</v>
      </c>
      <c r="F58" s="40" t="s">
        <v>22</v>
      </c>
      <c r="G58" s="66">
        <v>0</v>
      </c>
      <c r="H58" s="40" t="s">
        <v>22</v>
      </c>
      <c r="I58" s="66">
        <v>0</v>
      </c>
      <c r="J58" s="40" t="s">
        <v>22</v>
      </c>
      <c r="K58" s="66">
        <v>185</v>
      </c>
      <c r="L58" s="40" t="s">
        <v>22</v>
      </c>
      <c r="M58" s="66">
        <v>0</v>
      </c>
      <c r="N58" s="40" t="s">
        <v>22</v>
      </c>
      <c r="O58" s="41">
        <v>0</v>
      </c>
      <c r="P58" s="40" t="s">
        <v>22</v>
      </c>
      <c r="Q58" s="40">
        <v>60</v>
      </c>
      <c r="R58" s="40" t="s">
        <v>22</v>
      </c>
      <c r="S58" s="41">
        <v>21</v>
      </c>
      <c r="T58" s="40" t="s">
        <v>22</v>
      </c>
      <c r="U58" s="40">
        <v>0</v>
      </c>
      <c r="V58" s="265"/>
      <c r="W58" s="266"/>
      <c r="X58" s="267"/>
      <c r="Y58" s="266"/>
      <c r="Z58" s="267"/>
      <c r="AA58" s="268"/>
      <c r="AB58" s="42" t="s">
        <v>22</v>
      </c>
      <c r="AC58" s="69">
        <f t="shared" si="13"/>
        <v>653</v>
      </c>
    </row>
    <row r="59" spans="1:29" x14ac:dyDescent="0.2">
      <c r="A59" s="55">
        <v>315021407</v>
      </c>
      <c r="B59" s="251" t="s">
        <v>103</v>
      </c>
      <c r="C59" s="67" t="s">
        <v>18</v>
      </c>
      <c r="D59" s="67">
        <v>0</v>
      </c>
      <c r="E59" s="57">
        <v>0</v>
      </c>
      <c r="F59" s="67">
        <v>0</v>
      </c>
      <c r="G59" s="57">
        <v>0</v>
      </c>
      <c r="H59" s="67">
        <v>0</v>
      </c>
      <c r="I59" s="57">
        <v>0</v>
      </c>
      <c r="J59" s="67">
        <v>0</v>
      </c>
      <c r="K59" s="57">
        <v>0</v>
      </c>
      <c r="L59" s="67">
        <v>0</v>
      </c>
      <c r="M59" s="57">
        <v>0</v>
      </c>
      <c r="N59" s="67">
        <v>0</v>
      </c>
      <c r="O59" s="67">
        <v>0</v>
      </c>
      <c r="P59" s="67">
        <v>0</v>
      </c>
      <c r="Q59" s="67">
        <v>0</v>
      </c>
      <c r="R59" s="67">
        <v>0</v>
      </c>
      <c r="S59" s="57">
        <v>0</v>
      </c>
      <c r="T59" s="67">
        <v>0</v>
      </c>
      <c r="U59" s="67">
        <v>0</v>
      </c>
      <c r="V59" s="265"/>
      <c r="W59" s="266"/>
      <c r="X59" s="267"/>
      <c r="Y59" s="266"/>
      <c r="Z59" s="267"/>
      <c r="AA59" s="268"/>
      <c r="AB59" s="50">
        <f>SUMIF($D$2:$AA$2, "No. of Dwelling Units Approved", D59:AA59)</f>
        <v>0</v>
      </c>
      <c r="AC59" s="51">
        <f t="shared" si="0"/>
        <v>0</v>
      </c>
    </row>
    <row r="60" spans="1:29" x14ac:dyDescent="0.2">
      <c r="A60" s="55"/>
      <c r="B60" s="252"/>
      <c r="C60" s="67" t="s">
        <v>109</v>
      </c>
      <c r="D60" s="67">
        <v>0</v>
      </c>
      <c r="E60" s="57">
        <v>0</v>
      </c>
      <c r="F60" s="67">
        <v>0</v>
      </c>
      <c r="G60" s="57">
        <v>0</v>
      </c>
      <c r="H60" s="67">
        <v>0</v>
      </c>
      <c r="I60" s="57">
        <v>0</v>
      </c>
      <c r="J60" s="67">
        <v>0</v>
      </c>
      <c r="K60" s="57">
        <v>0</v>
      </c>
      <c r="L60" s="67">
        <v>0</v>
      </c>
      <c r="M60" s="57">
        <v>0</v>
      </c>
      <c r="N60" s="67">
        <v>0</v>
      </c>
      <c r="O60" s="67">
        <v>0</v>
      </c>
      <c r="P60" s="67">
        <v>0</v>
      </c>
      <c r="Q60" s="67">
        <v>0</v>
      </c>
      <c r="R60" s="67">
        <v>0</v>
      </c>
      <c r="S60" s="57">
        <v>0</v>
      </c>
      <c r="T60" s="67">
        <v>0</v>
      </c>
      <c r="U60" s="67">
        <v>0</v>
      </c>
      <c r="V60" s="265"/>
      <c r="W60" s="266"/>
      <c r="X60" s="267"/>
      <c r="Y60" s="266"/>
      <c r="Z60" s="267"/>
      <c r="AA60" s="268"/>
      <c r="AB60" s="50">
        <f>SUMIF($D$2:$AA$2, "No. of Dwelling Units Approved", D60:AA60)</f>
        <v>0</v>
      </c>
      <c r="AC60" s="51">
        <f t="shared" si="0"/>
        <v>0</v>
      </c>
    </row>
    <row r="61" spans="1:29" x14ac:dyDescent="0.2">
      <c r="A61" s="55"/>
      <c r="B61" s="252"/>
      <c r="C61" s="67" t="s">
        <v>110</v>
      </c>
      <c r="D61" s="67">
        <v>0</v>
      </c>
      <c r="E61" s="57">
        <v>0</v>
      </c>
      <c r="F61" s="67">
        <v>0</v>
      </c>
      <c r="G61" s="57">
        <v>0</v>
      </c>
      <c r="H61" s="67">
        <v>0</v>
      </c>
      <c r="I61" s="57">
        <v>0</v>
      </c>
      <c r="J61" s="67">
        <v>0</v>
      </c>
      <c r="K61" s="57">
        <v>0</v>
      </c>
      <c r="L61" s="67">
        <v>0</v>
      </c>
      <c r="M61" s="57">
        <v>0</v>
      </c>
      <c r="N61" s="67">
        <v>0</v>
      </c>
      <c r="O61" s="67">
        <v>0</v>
      </c>
      <c r="P61" s="67">
        <v>0</v>
      </c>
      <c r="Q61" s="67">
        <v>0</v>
      </c>
      <c r="R61" s="67">
        <v>0</v>
      </c>
      <c r="S61" s="57">
        <v>0</v>
      </c>
      <c r="T61" s="67">
        <v>0</v>
      </c>
      <c r="U61" s="67">
        <v>0</v>
      </c>
      <c r="V61" s="261"/>
      <c r="W61" s="262"/>
      <c r="X61" s="263"/>
      <c r="Y61" s="262"/>
      <c r="Z61" s="263"/>
      <c r="AA61" s="264"/>
      <c r="AB61" s="50">
        <f>SUMIF($D$2:$AA$2, "No. of Dwelling Units Approved", D61:AA61)</f>
        <v>0</v>
      </c>
      <c r="AC61" s="51">
        <f t="shared" ref="AC61" si="15">SUMIF($D$2:$AA$2, "Value of Approvals ($000)", D61:AA61)</f>
        <v>0</v>
      </c>
    </row>
    <row r="62" spans="1:29" x14ac:dyDescent="0.2">
      <c r="A62" s="55"/>
      <c r="B62" s="252"/>
      <c r="C62" s="67" t="s">
        <v>19</v>
      </c>
      <c r="D62" s="67">
        <v>0</v>
      </c>
      <c r="E62" s="67">
        <v>0</v>
      </c>
      <c r="F62" s="67">
        <v>0</v>
      </c>
      <c r="G62" s="57">
        <v>0</v>
      </c>
      <c r="H62" s="67">
        <v>0</v>
      </c>
      <c r="I62" s="57">
        <v>0</v>
      </c>
      <c r="J62" s="67">
        <v>0</v>
      </c>
      <c r="K62" s="57">
        <v>0</v>
      </c>
      <c r="L62" s="67">
        <v>0</v>
      </c>
      <c r="M62" s="57">
        <v>0</v>
      </c>
      <c r="N62" s="67">
        <v>0</v>
      </c>
      <c r="O62" s="67">
        <v>0</v>
      </c>
      <c r="P62" s="67">
        <v>0</v>
      </c>
      <c r="Q62" s="67">
        <v>0</v>
      </c>
      <c r="R62" s="67">
        <v>0</v>
      </c>
      <c r="S62" s="67">
        <v>0</v>
      </c>
      <c r="T62" s="67">
        <v>0</v>
      </c>
      <c r="U62" s="67">
        <v>0</v>
      </c>
      <c r="V62" s="261"/>
      <c r="W62" s="262"/>
      <c r="X62" s="263"/>
      <c r="Y62" s="262"/>
      <c r="Z62" s="263"/>
      <c r="AA62" s="264"/>
      <c r="AB62" s="50">
        <f>SUMIF($D$2:$AA$2, "No. of Dwelling Units Approved", D62:AA62)</f>
        <v>0</v>
      </c>
      <c r="AC62" s="50">
        <f t="shared" si="0"/>
        <v>0</v>
      </c>
    </row>
    <row r="63" spans="1:29" x14ac:dyDescent="0.2">
      <c r="A63" s="55"/>
      <c r="B63" s="252"/>
      <c r="C63" s="67" t="s">
        <v>14</v>
      </c>
      <c r="D63" s="67" t="s">
        <v>22</v>
      </c>
      <c r="E63" s="67">
        <v>160</v>
      </c>
      <c r="F63" s="67" t="s">
        <v>22</v>
      </c>
      <c r="G63" s="57">
        <v>40</v>
      </c>
      <c r="H63" s="67" t="s">
        <v>22</v>
      </c>
      <c r="I63" s="57">
        <v>0</v>
      </c>
      <c r="J63" s="67" t="s">
        <v>22</v>
      </c>
      <c r="K63" s="57">
        <v>310</v>
      </c>
      <c r="L63" s="67" t="s">
        <v>22</v>
      </c>
      <c r="M63" s="57">
        <v>0</v>
      </c>
      <c r="N63" s="67" t="s">
        <v>22</v>
      </c>
      <c r="O63" s="67">
        <v>0</v>
      </c>
      <c r="P63" s="67" t="s">
        <v>22</v>
      </c>
      <c r="Q63" s="67">
        <v>10</v>
      </c>
      <c r="R63" s="67" t="s">
        <v>22</v>
      </c>
      <c r="S63" s="67">
        <v>0</v>
      </c>
      <c r="T63" s="67" t="s">
        <v>22</v>
      </c>
      <c r="U63" s="67">
        <v>0</v>
      </c>
      <c r="V63" s="265"/>
      <c r="W63" s="266"/>
      <c r="X63" s="267"/>
      <c r="Y63" s="266"/>
      <c r="Z63" s="267"/>
      <c r="AA63" s="268"/>
      <c r="AB63" s="50" t="s">
        <v>22</v>
      </c>
      <c r="AC63" s="50">
        <f t="shared" si="0"/>
        <v>520</v>
      </c>
    </row>
    <row r="64" spans="1:29" x14ac:dyDescent="0.2">
      <c r="A64" s="55"/>
      <c r="B64" s="252"/>
      <c r="C64" s="67" t="s">
        <v>15</v>
      </c>
      <c r="D64" s="67" t="s">
        <v>22</v>
      </c>
      <c r="E64" s="67">
        <v>160</v>
      </c>
      <c r="F64" s="67" t="s">
        <v>22</v>
      </c>
      <c r="G64" s="57">
        <v>40</v>
      </c>
      <c r="H64" s="67" t="s">
        <v>22</v>
      </c>
      <c r="I64" s="57">
        <v>0</v>
      </c>
      <c r="J64" s="67" t="s">
        <v>22</v>
      </c>
      <c r="K64" s="57">
        <v>310</v>
      </c>
      <c r="L64" s="67" t="s">
        <v>22</v>
      </c>
      <c r="M64" s="57">
        <v>0</v>
      </c>
      <c r="N64" s="67" t="s">
        <v>22</v>
      </c>
      <c r="O64" s="67">
        <v>0</v>
      </c>
      <c r="P64" s="67" t="s">
        <v>22</v>
      </c>
      <c r="Q64" s="67">
        <v>10</v>
      </c>
      <c r="R64" s="67" t="s">
        <v>22</v>
      </c>
      <c r="S64" s="67">
        <v>0</v>
      </c>
      <c r="T64" s="67" t="s">
        <v>22</v>
      </c>
      <c r="U64" s="67">
        <v>0</v>
      </c>
      <c r="V64" s="265"/>
      <c r="W64" s="266"/>
      <c r="X64" s="267"/>
      <c r="Y64" s="266"/>
      <c r="Z64" s="267"/>
      <c r="AA64" s="268"/>
      <c r="AB64" s="50" t="s">
        <v>22</v>
      </c>
      <c r="AC64" s="50">
        <f t="shared" si="0"/>
        <v>520</v>
      </c>
    </row>
    <row r="65" spans="1:29" x14ac:dyDescent="0.2">
      <c r="A65" s="55"/>
      <c r="B65" s="252"/>
      <c r="C65" s="67" t="s">
        <v>16</v>
      </c>
      <c r="D65" s="67" t="s">
        <v>22</v>
      </c>
      <c r="E65" s="67">
        <v>89</v>
      </c>
      <c r="F65" s="67" t="s">
        <v>22</v>
      </c>
      <c r="G65" s="57">
        <v>0</v>
      </c>
      <c r="H65" s="67" t="s">
        <v>22</v>
      </c>
      <c r="I65" s="57">
        <v>0</v>
      </c>
      <c r="J65" s="67" t="s">
        <v>22</v>
      </c>
      <c r="K65" s="57">
        <v>95</v>
      </c>
      <c r="L65" s="67" t="s">
        <v>22</v>
      </c>
      <c r="M65" s="57">
        <v>0</v>
      </c>
      <c r="N65" s="67" t="s">
        <v>22</v>
      </c>
      <c r="O65" s="67">
        <v>0</v>
      </c>
      <c r="P65" s="67" t="s">
        <v>22</v>
      </c>
      <c r="Q65" s="67">
        <v>118</v>
      </c>
      <c r="R65" s="67" t="s">
        <v>22</v>
      </c>
      <c r="S65" s="67">
        <v>0</v>
      </c>
      <c r="T65" s="67" t="s">
        <v>22</v>
      </c>
      <c r="U65" s="67">
        <v>0</v>
      </c>
      <c r="V65" s="265"/>
      <c r="W65" s="266"/>
      <c r="X65" s="267"/>
      <c r="Y65" s="266"/>
      <c r="Z65" s="267"/>
      <c r="AA65" s="268"/>
      <c r="AB65" s="50" t="s">
        <v>22</v>
      </c>
      <c r="AC65" s="50">
        <f t="shared" si="0"/>
        <v>302</v>
      </c>
    </row>
    <row r="66" spans="1:29" x14ac:dyDescent="0.2">
      <c r="A66" s="100"/>
      <c r="B66" s="253"/>
      <c r="C66" s="68" t="s">
        <v>17</v>
      </c>
      <c r="D66" s="68" t="s">
        <v>22</v>
      </c>
      <c r="E66" s="68">
        <v>250</v>
      </c>
      <c r="F66" s="68" t="s">
        <v>22</v>
      </c>
      <c r="G66" s="60">
        <v>40</v>
      </c>
      <c r="H66" s="68" t="s">
        <v>22</v>
      </c>
      <c r="I66" s="60">
        <v>0</v>
      </c>
      <c r="J66" s="68" t="s">
        <v>22</v>
      </c>
      <c r="K66" s="60">
        <v>405</v>
      </c>
      <c r="L66" s="68" t="s">
        <v>22</v>
      </c>
      <c r="M66" s="60">
        <v>0</v>
      </c>
      <c r="N66" s="68" t="s">
        <v>22</v>
      </c>
      <c r="O66" s="68">
        <v>0</v>
      </c>
      <c r="P66" s="68" t="s">
        <v>22</v>
      </c>
      <c r="Q66" s="68">
        <v>128</v>
      </c>
      <c r="R66" s="68" t="s">
        <v>22</v>
      </c>
      <c r="S66" s="68">
        <v>0</v>
      </c>
      <c r="T66" s="68" t="s">
        <v>22</v>
      </c>
      <c r="U66" s="68">
        <v>0</v>
      </c>
      <c r="V66" s="273"/>
      <c r="W66" s="274"/>
      <c r="X66" s="275"/>
      <c r="Y66" s="274"/>
      <c r="Z66" s="275"/>
      <c r="AA66" s="276"/>
      <c r="AB66" s="79" t="s">
        <v>22</v>
      </c>
      <c r="AC66" s="79">
        <f t="shared" si="0"/>
        <v>823</v>
      </c>
    </row>
  </sheetData>
  <mergeCells count="19">
    <mergeCell ref="A35:A42"/>
    <mergeCell ref="B59:B66"/>
    <mergeCell ref="V1:W1"/>
    <mergeCell ref="X1:Y1"/>
    <mergeCell ref="Z1:AA1"/>
    <mergeCell ref="A1:A2"/>
    <mergeCell ref="AB1:AC1"/>
    <mergeCell ref="B3:B10"/>
    <mergeCell ref="J1:K1"/>
    <mergeCell ref="L1:M1"/>
    <mergeCell ref="N1:O1"/>
    <mergeCell ref="P1:Q1"/>
    <mergeCell ref="R1:S1"/>
    <mergeCell ref="T1:U1"/>
    <mergeCell ref="B1:B2"/>
    <mergeCell ref="C1:C2"/>
    <mergeCell ref="D1:E1"/>
    <mergeCell ref="F1:G1"/>
    <mergeCell ref="H1:I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60"/>
  <sheetViews>
    <sheetView zoomScaleNormal="100" workbookViewId="0">
      <pane xSplit="3" ySplit="2" topLeftCell="L3" activePane="bottomRight" state="frozenSplit"/>
      <selection pane="topRight" activeCell="I1" sqref="I1"/>
      <selection pane="bottomLeft" activeCell="A16" sqref="A16"/>
      <selection pane="bottomRight" activeCell="AC6" sqref="AC6"/>
    </sheetView>
  </sheetViews>
  <sheetFormatPr defaultRowHeight="12" x14ac:dyDescent="0.2"/>
  <cols>
    <col min="1" max="1" width="13.140625" style="22" customWidth="1"/>
    <col min="2" max="2" width="21.5703125" style="18" customWidth="1"/>
    <col min="3" max="3" width="26.42578125" style="18" customWidth="1"/>
    <col min="4" max="5" width="9.140625" style="18"/>
    <col min="6" max="27" width="9.140625" style="18" customWidth="1"/>
    <col min="28" max="16384" width="9.140625" style="18"/>
  </cols>
  <sheetData>
    <row r="1" spans="1:29" x14ac:dyDescent="0.2">
      <c r="A1" s="246" t="s">
        <v>0</v>
      </c>
      <c r="B1" s="241" t="s">
        <v>1</v>
      </c>
      <c r="C1" s="242"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39" t="s">
        <v>13</v>
      </c>
      <c r="AC1" s="239"/>
    </row>
    <row r="2" spans="1:29" ht="58.5" customHeight="1" x14ac:dyDescent="0.2">
      <c r="A2" s="246"/>
      <c r="B2" s="241"/>
      <c r="C2" s="242"/>
      <c r="D2" s="56" t="s">
        <v>3</v>
      </c>
      <c r="E2" s="56" t="s">
        <v>20</v>
      </c>
      <c r="F2" s="56" t="s">
        <v>3</v>
      </c>
      <c r="G2" s="56" t="s">
        <v>20</v>
      </c>
      <c r="H2" s="56" t="s">
        <v>3</v>
      </c>
      <c r="I2" s="56" t="s">
        <v>20</v>
      </c>
      <c r="J2" s="56" t="s">
        <v>3</v>
      </c>
      <c r="K2" s="56" t="s">
        <v>20</v>
      </c>
      <c r="L2" s="56" t="s">
        <v>3</v>
      </c>
      <c r="M2" s="56" t="s">
        <v>20</v>
      </c>
      <c r="N2" s="56" t="s">
        <v>3</v>
      </c>
      <c r="O2" s="56" t="s">
        <v>20</v>
      </c>
      <c r="P2" s="56" t="s">
        <v>3</v>
      </c>
      <c r="Q2" s="56" t="s">
        <v>20</v>
      </c>
      <c r="R2" s="56" t="s">
        <v>3</v>
      </c>
      <c r="S2" s="56" t="s">
        <v>20</v>
      </c>
      <c r="T2" s="56" t="s">
        <v>3</v>
      </c>
      <c r="U2" s="56" t="s">
        <v>20</v>
      </c>
      <c r="V2" s="256" t="s">
        <v>3</v>
      </c>
      <c r="W2" s="256" t="s">
        <v>20</v>
      </c>
      <c r="X2" s="256" t="s">
        <v>3</v>
      </c>
      <c r="Y2" s="256" t="s">
        <v>20</v>
      </c>
      <c r="Z2" s="256" t="s">
        <v>3</v>
      </c>
      <c r="AA2" s="256" t="s">
        <v>20</v>
      </c>
      <c r="AB2" s="74" t="s">
        <v>3</v>
      </c>
      <c r="AC2" s="74" t="s">
        <v>20</v>
      </c>
    </row>
    <row r="3" spans="1:29" x14ac:dyDescent="0.2">
      <c r="A3" s="53">
        <v>306</v>
      </c>
      <c r="B3" s="40" t="s">
        <v>92</v>
      </c>
      <c r="C3" s="40" t="s">
        <v>18</v>
      </c>
      <c r="D3" s="40">
        <v>72</v>
      </c>
      <c r="E3" s="41">
        <v>25042</v>
      </c>
      <c r="F3" s="40">
        <v>88</v>
      </c>
      <c r="G3" s="41">
        <v>29255</v>
      </c>
      <c r="H3" s="40">
        <v>55</v>
      </c>
      <c r="I3" s="41">
        <v>16844</v>
      </c>
      <c r="J3" s="40">
        <v>91</v>
      </c>
      <c r="K3" s="41">
        <v>29413</v>
      </c>
      <c r="L3" s="40">
        <v>86</v>
      </c>
      <c r="M3" s="41">
        <v>25450</v>
      </c>
      <c r="N3" s="40">
        <v>47</v>
      </c>
      <c r="O3" s="41">
        <v>14937</v>
      </c>
      <c r="P3" s="40">
        <v>32</v>
      </c>
      <c r="Q3" s="41">
        <v>8642</v>
      </c>
      <c r="R3" s="40">
        <v>59</v>
      </c>
      <c r="S3" s="41">
        <v>15885</v>
      </c>
      <c r="T3" s="40">
        <v>52</v>
      </c>
      <c r="U3" s="41">
        <v>17410</v>
      </c>
      <c r="V3" s="257"/>
      <c r="W3" s="258"/>
      <c r="X3" s="259"/>
      <c r="Y3" s="258"/>
      <c r="Z3" s="259"/>
      <c r="AA3" s="260"/>
      <c r="AB3" s="42">
        <f>SUMIF($D$2:$AA$2, "No. of Dwelling Units Approved", D3:AA3)</f>
        <v>582</v>
      </c>
      <c r="AC3" s="43">
        <f>SUMIF($D$2:$AA$2, "Value of Approvals ($000)", D3:AA3)</f>
        <v>182878</v>
      </c>
    </row>
    <row r="4" spans="1:29" x14ac:dyDescent="0.2">
      <c r="A4" s="53"/>
      <c r="B4" s="40"/>
      <c r="C4" s="40" t="s">
        <v>109</v>
      </c>
      <c r="D4" s="40">
        <v>0</v>
      </c>
      <c r="E4" s="41">
        <v>0</v>
      </c>
      <c r="F4" s="40">
        <v>0</v>
      </c>
      <c r="G4" s="41">
        <v>0</v>
      </c>
      <c r="H4" s="40">
        <v>4</v>
      </c>
      <c r="I4" s="41">
        <v>610</v>
      </c>
      <c r="J4" s="40">
        <v>3</v>
      </c>
      <c r="K4" s="41">
        <v>408</v>
      </c>
      <c r="L4" s="40">
        <v>12</v>
      </c>
      <c r="M4" s="41">
        <v>3300</v>
      </c>
      <c r="N4" s="40">
        <v>2</v>
      </c>
      <c r="O4" s="41">
        <v>430</v>
      </c>
      <c r="P4" s="40">
        <v>3</v>
      </c>
      <c r="Q4" s="41">
        <v>948</v>
      </c>
      <c r="R4" s="40">
        <v>16</v>
      </c>
      <c r="S4" s="41">
        <v>4881</v>
      </c>
      <c r="T4" s="40">
        <v>0</v>
      </c>
      <c r="U4" s="41">
        <v>0</v>
      </c>
      <c r="V4" s="261"/>
      <c r="W4" s="262"/>
      <c r="X4" s="263"/>
      <c r="Y4" s="262"/>
      <c r="Z4" s="263"/>
      <c r="AA4" s="264"/>
      <c r="AB4" s="42">
        <f>SUMIF($D$2:$AA$2, "No. of Dwelling Units Approved", D4:AA4)</f>
        <v>40</v>
      </c>
      <c r="AC4" s="43">
        <f t="shared" ref="AC4:AC60" si="0">SUMIF($D$2:$AA$2, "Value of Approvals ($000)", D4:AA4)</f>
        <v>10577</v>
      </c>
    </row>
    <row r="5" spans="1:29" x14ac:dyDescent="0.2">
      <c r="A5" s="53"/>
      <c r="B5" s="40"/>
      <c r="C5" s="40" t="s">
        <v>110</v>
      </c>
      <c r="D5" s="40">
        <v>0</v>
      </c>
      <c r="E5" s="41">
        <v>0</v>
      </c>
      <c r="F5" s="40">
        <v>0</v>
      </c>
      <c r="G5" s="41">
        <v>0</v>
      </c>
      <c r="H5" s="40">
        <v>0</v>
      </c>
      <c r="I5" s="41">
        <v>0</v>
      </c>
      <c r="J5" s="40">
        <v>0</v>
      </c>
      <c r="K5" s="41">
        <v>0</v>
      </c>
      <c r="L5" s="40">
        <v>0</v>
      </c>
      <c r="M5" s="41">
        <v>0</v>
      </c>
      <c r="N5" s="40">
        <v>0</v>
      </c>
      <c r="O5" s="41">
        <v>0</v>
      </c>
      <c r="P5" s="40">
        <v>0</v>
      </c>
      <c r="Q5" s="41">
        <v>0</v>
      </c>
      <c r="R5" s="40">
        <v>0</v>
      </c>
      <c r="S5" s="41">
        <v>0</v>
      </c>
      <c r="T5" s="40">
        <v>0</v>
      </c>
      <c r="U5" s="41">
        <v>0</v>
      </c>
      <c r="V5" s="261"/>
      <c r="W5" s="262"/>
      <c r="X5" s="263"/>
      <c r="Y5" s="262"/>
      <c r="Z5" s="263"/>
      <c r="AA5" s="264"/>
      <c r="AB5" s="42">
        <f>SUMIF($D$2:$AA$2, "No. of Dwelling Units Approved", D5:AA5)</f>
        <v>0</v>
      </c>
      <c r="AC5" s="43">
        <f t="shared" ref="AC5" si="1">SUMIF($D$2:$AA$2, "Value of Approvals ($000)", D5:AA5)</f>
        <v>0</v>
      </c>
    </row>
    <row r="6" spans="1:29" x14ac:dyDescent="0.2">
      <c r="A6" s="53"/>
      <c r="B6" s="40"/>
      <c r="C6" s="40" t="s">
        <v>19</v>
      </c>
      <c r="D6" s="40">
        <v>72</v>
      </c>
      <c r="E6" s="41">
        <v>25042</v>
      </c>
      <c r="F6" s="40">
        <v>88</v>
      </c>
      <c r="G6" s="41">
        <v>29255</v>
      </c>
      <c r="H6" s="40">
        <v>59</v>
      </c>
      <c r="I6" s="41">
        <v>17454</v>
      </c>
      <c r="J6" s="40">
        <v>94</v>
      </c>
      <c r="K6" s="41">
        <v>29821</v>
      </c>
      <c r="L6" s="40">
        <v>98</v>
      </c>
      <c r="M6" s="41">
        <v>28750</v>
      </c>
      <c r="N6" s="40">
        <v>49</v>
      </c>
      <c r="O6" s="41">
        <v>15367</v>
      </c>
      <c r="P6" s="40">
        <v>35</v>
      </c>
      <c r="Q6" s="41">
        <v>9589</v>
      </c>
      <c r="R6" s="40">
        <v>75</v>
      </c>
      <c r="S6" s="41">
        <v>20766</v>
      </c>
      <c r="T6" s="40">
        <v>52</v>
      </c>
      <c r="U6" s="41">
        <v>17410</v>
      </c>
      <c r="V6" s="261"/>
      <c r="W6" s="262"/>
      <c r="X6" s="263"/>
      <c r="Y6" s="262"/>
      <c r="Z6" s="263"/>
      <c r="AA6" s="264"/>
      <c r="AB6" s="42">
        <f>SUMIF($D$2:$AA$2, "No. of Dwelling Units Approved", D6:AA6)</f>
        <v>622</v>
      </c>
      <c r="AC6" s="43">
        <f t="shared" si="0"/>
        <v>193454</v>
      </c>
    </row>
    <row r="7" spans="1:29" x14ac:dyDescent="0.2">
      <c r="A7" s="53"/>
      <c r="B7" s="40"/>
      <c r="C7" s="40" t="s">
        <v>14</v>
      </c>
      <c r="D7" s="40" t="s">
        <v>22</v>
      </c>
      <c r="E7" s="41">
        <v>4763</v>
      </c>
      <c r="F7" s="40" t="s">
        <v>22</v>
      </c>
      <c r="G7" s="41">
        <v>5035</v>
      </c>
      <c r="H7" s="40" t="s">
        <v>22</v>
      </c>
      <c r="I7" s="41">
        <v>4674</v>
      </c>
      <c r="J7" s="40" t="s">
        <v>22</v>
      </c>
      <c r="K7" s="41">
        <v>7537</v>
      </c>
      <c r="L7" s="40" t="s">
        <v>22</v>
      </c>
      <c r="M7" s="41">
        <v>5523</v>
      </c>
      <c r="N7" s="40" t="s">
        <v>22</v>
      </c>
      <c r="O7" s="41">
        <v>3363</v>
      </c>
      <c r="P7" s="40" t="s">
        <v>22</v>
      </c>
      <c r="Q7" s="41">
        <v>2416</v>
      </c>
      <c r="R7" s="40" t="s">
        <v>22</v>
      </c>
      <c r="S7" s="41">
        <v>6294</v>
      </c>
      <c r="T7" s="40" t="s">
        <v>22</v>
      </c>
      <c r="U7" s="41">
        <v>6253</v>
      </c>
      <c r="V7" s="265"/>
      <c r="W7" s="266"/>
      <c r="X7" s="267"/>
      <c r="Y7" s="266"/>
      <c r="Z7" s="267"/>
      <c r="AA7" s="268"/>
      <c r="AB7" s="42" t="s">
        <v>22</v>
      </c>
      <c r="AC7" s="43">
        <f t="shared" si="0"/>
        <v>45858</v>
      </c>
    </row>
    <row r="8" spans="1:29" x14ac:dyDescent="0.2">
      <c r="A8" s="53"/>
      <c r="B8" s="40"/>
      <c r="C8" s="40" t="s">
        <v>15</v>
      </c>
      <c r="D8" s="40" t="s">
        <v>22</v>
      </c>
      <c r="E8" s="41">
        <v>29806</v>
      </c>
      <c r="F8" s="40" t="s">
        <v>22</v>
      </c>
      <c r="G8" s="41">
        <v>34290</v>
      </c>
      <c r="H8" s="40" t="s">
        <v>22</v>
      </c>
      <c r="I8" s="41">
        <v>22128</v>
      </c>
      <c r="J8" s="40" t="s">
        <v>22</v>
      </c>
      <c r="K8" s="41">
        <v>37358</v>
      </c>
      <c r="L8" s="40" t="s">
        <v>22</v>
      </c>
      <c r="M8" s="41">
        <v>34273</v>
      </c>
      <c r="N8" s="40" t="s">
        <v>22</v>
      </c>
      <c r="O8" s="41">
        <v>18730</v>
      </c>
      <c r="P8" s="40" t="s">
        <v>22</v>
      </c>
      <c r="Q8" s="41">
        <v>12006</v>
      </c>
      <c r="R8" s="40" t="s">
        <v>22</v>
      </c>
      <c r="S8" s="41">
        <v>27060</v>
      </c>
      <c r="T8" s="40" t="s">
        <v>22</v>
      </c>
      <c r="U8" s="41">
        <v>23663</v>
      </c>
      <c r="V8" s="265"/>
      <c r="W8" s="266"/>
      <c r="X8" s="267"/>
      <c r="Y8" s="266"/>
      <c r="Z8" s="267"/>
      <c r="AA8" s="268"/>
      <c r="AB8" s="42" t="s">
        <v>22</v>
      </c>
      <c r="AC8" s="43">
        <f t="shared" si="0"/>
        <v>239314</v>
      </c>
    </row>
    <row r="9" spans="1:29" x14ac:dyDescent="0.2">
      <c r="A9" s="53"/>
      <c r="B9" s="40"/>
      <c r="C9" s="40" t="s">
        <v>16</v>
      </c>
      <c r="D9" s="40" t="s">
        <v>22</v>
      </c>
      <c r="E9" s="41">
        <v>10761</v>
      </c>
      <c r="F9" s="40" t="s">
        <v>22</v>
      </c>
      <c r="G9" s="41">
        <v>23055</v>
      </c>
      <c r="H9" s="40" t="s">
        <v>22</v>
      </c>
      <c r="I9" s="41">
        <v>9574</v>
      </c>
      <c r="J9" s="40" t="s">
        <v>22</v>
      </c>
      <c r="K9" s="41">
        <v>16815</v>
      </c>
      <c r="L9" s="40" t="s">
        <v>22</v>
      </c>
      <c r="M9" s="41">
        <v>14478</v>
      </c>
      <c r="N9" s="40" t="s">
        <v>22</v>
      </c>
      <c r="O9" s="41">
        <v>28251</v>
      </c>
      <c r="P9" s="40" t="s">
        <v>22</v>
      </c>
      <c r="Q9" s="41">
        <v>9865</v>
      </c>
      <c r="R9" s="40" t="s">
        <v>22</v>
      </c>
      <c r="S9" s="41">
        <v>18241</v>
      </c>
      <c r="T9" s="40" t="s">
        <v>22</v>
      </c>
      <c r="U9" s="41">
        <v>62948</v>
      </c>
      <c r="V9" s="265"/>
      <c r="W9" s="266"/>
      <c r="X9" s="267"/>
      <c r="Y9" s="266"/>
      <c r="Z9" s="267"/>
      <c r="AA9" s="268"/>
      <c r="AB9" s="42" t="s">
        <v>22</v>
      </c>
      <c r="AC9" s="43">
        <f t="shared" si="0"/>
        <v>193988</v>
      </c>
    </row>
    <row r="10" spans="1:29" x14ac:dyDescent="0.2">
      <c r="A10" s="53"/>
      <c r="B10" s="40"/>
      <c r="C10" s="40" t="s">
        <v>17</v>
      </c>
      <c r="D10" s="40" t="s">
        <v>22</v>
      </c>
      <c r="E10" s="41">
        <v>40567</v>
      </c>
      <c r="F10" s="40" t="s">
        <v>22</v>
      </c>
      <c r="G10" s="41">
        <v>57345</v>
      </c>
      <c r="H10" s="40" t="s">
        <v>22</v>
      </c>
      <c r="I10" s="41">
        <v>31702</v>
      </c>
      <c r="J10" s="40" t="s">
        <v>22</v>
      </c>
      <c r="K10" s="41">
        <v>54173</v>
      </c>
      <c r="L10" s="40" t="s">
        <v>22</v>
      </c>
      <c r="M10" s="41">
        <v>48752</v>
      </c>
      <c r="N10" s="40" t="s">
        <v>22</v>
      </c>
      <c r="O10" s="41">
        <v>46981</v>
      </c>
      <c r="P10" s="40" t="s">
        <v>22</v>
      </c>
      <c r="Q10" s="41">
        <v>21871</v>
      </c>
      <c r="R10" s="40" t="s">
        <v>22</v>
      </c>
      <c r="S10" s="41">
        <v>45301</v>
      </c>
      <c r="T10" s="40" t="s">
        <v>22</v>
      </c>
      <c r="U10" s="41">
        <v>86611</v>
      </c>
      <c r="V10" s="265"/>
      <c r="W10" s="266"/>
      <c r="X10" s="267"/>
      <c r="Y10" s="266"/>
      <c r="Z10" s="267"/>
      <c r="AA10" s="268"/>
      <c r="AB10" s="42" t="s">
        <v>22</v>
      </c>
      <c r="AC10" s="43">
        <f t="shared" si="0"/>
        <v>433303</v>
      </c>
    </row>
    <row r="11" spans="1:29" x14ac:dyDescent="0.2">
      <c r="A11" s="54">
        <v>31501</v>
      </c>
      <c r="B11" s="44" t="s">
        <v>43</v>
      </c>
      <c r="C11" s="44" t="s">
        <v>18</v>
      </c>
      <c r="D11" s="44">
        <v>2</v>
      </c>
      <c r="E11" s="45">
        <v>287</v>
      </c>
      <c r="F11" s="44">
        <v>2</v>
      </c>
      <c r="G11" s="45">
        <v>385</v>
      </c>
      <c r="H11" s="18">
        <v>3</v>
      </c>
      <c r="I11" s="45">
        <v>548</v>
      </c>
      <c r="J11" s="44">
        <v>2</v>
      </c>
      <c r="K11" s="45">
        <v>541</v>
      </c>
      <c r="L11" s="44">
        <v>4</v>
      </c>
      <c r="M11" s="45">
        <v>1302</v>
      </c>
      <c r="N11" s="44">
        <v>4</v>
      </c>
      <c r="O11" s="45">
        <v>857</v>
      </c>
      <c r="P11" s="44">
        <v>3</v>
      </c>
      <c r="Q11" s="18">
        <v>358</v>
      </c>
      <c r="R11" s="44">
        <v>2</v>
      </c>
      <c r="S11" s="45">
        <v>331</v>
      </c>
      <c r="T11" s="44">
        <v>1</v>
      </c>
      <c r="U11" s="45">
        <v>110</v>
      </c>
      <c r="V11" s="261"/>
      <c r="W11" s="262"/>
      <c r="X11" s="263"/>
      <c r="Y11" s="262"/>
      <c r="Z11" s="263"/>
      <c r="AA11" s="264"/>
      <c r="AB11" s="50">
        <f>SUMIF($D$2:$AA$2, "No. of Dwelling Units Approved", D11:AA11)</f>
        <v>23</v>
      </c>
      <c r="AC11" s="51">
        <f t="shared" si="0"/>
        <v>4719</v>
      </c>
    </row>
    <row r="12" spans="1:29" x14ac:dyDescent="0.2">
      <c r="A12" s="54"/>
      <c r="B12" s="44"/>
      <c r="C12" s="44" t="s">
        <v>109</v>
      </c>
      <c r="D12" s="44">
        <v>6</v>
      </c>
      <c r="E12" s="45">
        <v>2573</v>
      </c>
      <c r="F12" s="44">
        <v>0</v>
      </c>
      <c r="G12" s="45">
        <v>0</v>
      </c>
      <c r="H12" s="18">
        <v>2</v>
      </c>
      <c r="I12" s="45">
        <v>1753</v>
      </c>
      <c r="J12" s="44">
        <v>0</v>
      </c>
      <c r="K12" s="45">
        <v>0</v>
      </c>
      <c r="L12" s="44">
        <v>0</v>
      </c>
      <c r="M12" s="45">
        <v>0</v>
      </c>
      <c r="N12" s="44">
        <v>0</v>
      </c>
      <c r="O12" s="45">
        <v>0</v>
      </c>
      <c r="P12" s="44">
        <v>0</v>
      </c>
      <c r="Q12" s="18">
        <v>0</v>
      </c>
      <c r="R12" s="44">
        <v>0</v>
      </c>
      <c r="S12" s="45">
        <v>0</v>
      </c>
      <c r="T12" s="44">
        <v>0</v>
      </c>
      <c r="U12" s="45">
        <v>0</v>
      </c>
      <c r="V12" s="261"/>
      <c r="W12" s="262"/>
      <c r="X12" s="263"/>
      <c r="Y12" s="262"/>
      <c r="Z12" s="263"/>
      <c r="AA12" s="264"/>
      <c r="AB12" s="50">
        <f>SUMIF($D$2:$AA$2, "No. of Dwelling Units Approved", D12:AA12)</f>
        <v>8</v>
      </c>
      <c r="AC12" s="51">
        <f t="shared" si="0"/>
        <v>4326</v>
      </c>
    </row>
    <row r="13" spans="1:29" x14ac:dyDescent="0.2">
      <c r="A13" s="54"/>
      <c r="B13" s="44"/>
      <c r="C13" s="44" t="s">
        <v>110</v>
      </c>
      <c r="D13" s="44">
        <v>0</v>
      </c>
      <c r="E13" s="45">
        <v>0</v>
      </c>
      <c r="F13" s="44">
        <v>0</v>
      </c>
      <c r="G13" s="45">
        <v>0</v>
      </c>
      <c r="H13" s="18">
        <v>0</v>
      </c>
      <c r="I13" s="45">
        <v>0</v>
      </c>
      <c r="J13" s="44">
        <v>0</v>
      </c>
      <c r="K13" s="45">
        <v>0</v>
      </c>
      <c r="L13" s="44">
        <v>0</v>
      </c>
      <c r="M13" s="45">
        <v>0</v>
      </c>
      <c r="N13" s="44">
        <v>0</v>
      </c>
      <c r="O13" s="45">
        <v>0</v>
      </c>
      <c r="P13" s="44">
        <v>0</v>
      </c>
      <c r="Q13" s="18">
        <v>0</v>
      </c>
      <c r="R13" s="44">
        <v>0</v>
      </c>
      <c r="S13" s="45">
        <v>0</v>
      </c>
      <c r="T13" s="44">
        <v>0</v>
      </c>
      <c r="U13" s="45">
        <v>0</v>
      </c>
      <c r="V13" s="261"/>
      <c r="W13" s="262"/>
      <c r="X13" s="263"/>
      <c r="Y13" s="262"/>
      <c r="Z13" s="263"/>
      <c r="AA13" s="264"/>
      <c r="AB13" s="50">
        <f>SUMIF($D$2:$AA$2, "No. of Dwelling Units Approved", D13:AA13)</f>
        <v>0</v>
      </c>
      <c r="AC13" s="51">
        <f t="shared" ref="AC13" si="2">SUMIF($D$2:$AA$2, "Value of Approvals ($000)", D13:AA13)</f>
        <v>0</v>
      </c>
    </row>
    <row r="14" spans="1:29" x14ac:dyDescent="0.2">
      <c r="A14" s="54"/>
      <c r="B14" s="44"/>
      <c r="C14" s="44" t="s">
        <v>19</v>
      </c>
      <c r="D14" s="44">
        <v>8</v>
      </c>
      <c r="E14" s="45">
        <v>2860</v>
      </c>
      <c r="F14" s="44">
        <v>2</v>
      </c>
      <c r="G14" s="45">
        <v>385</v>
      </c>
      <c r="H14" s="18">
        <v>5</v>
      </c>
      <c r="I14" s="45">
        <v>2301</v>
      </c>
      <c r="J14" s="44">
        <v>2</v>
      </c>
      <c r="K14" s="45">
        <v>541</v>
      </c>
      <c r="L14" s="44">
        <v>4</v>
      </c>
      <c r="M14" s="45">
        <v>1302</v>
      </c>
      <c r="N14" s="44">
        <v>4</v>
      </c>
      <c r="O14" s="45">
        <v>857</v>
      </c>
      <c r="P14" s="44">
        <v>3</v>
      </c>
      <c r="Q14" s="18">
        <v>358</v>
      </c>
      <c r="R14" s="44">
        <v>2</v>
      </c>
      <c r="S14" s="45">
        <v>331</v>
      </c>
      <c r="T14" s="44">
        <v>1</v>
      </c>
      <c r="U14" s="45">
        <v>110</v>
      </c>
      <c r="V14" s="261"/>
      <c r="W14" s="262"/>
      <c r="X14" s="263"/>
      <c r="Y14" s="262"/>
      <c r="Z14" s="263"/>
      <c r="AA14" s="264"/>
      <c r="AB14" s="50">
        <f>SUMIF($D$2:$AA$2, "No. of Dwelling Units Approved", D14:AA14)</f>
        <v>31</v>
      </c>
      <c r="AC14" s="51">
        <f t="shared" si="0"/>
        <v>9045</v>
      </c>
    </row>
    <row r="15" spans="1:29" x14ac:dyDescent="0.2">
      <c r="A15" s="54"/>
      <c r="B15" s="44"/>
      <c r="C15" s="44" t="s">
        <v>14</v>
      </c>
      <c r="D15" s="44" t="s">
        <v>22</v>
      </c>
      <c r="E15" s="45">
        <v>33</v>
      </c>
      <c r="F15" s="44" t="s">
        <v>22</v>
      </c>
      <c r="G15" s="45">
        <v>275</v>
      </c>
      <c r="H15" s="44" t="s">
        <v>22</v>
      </c>
      <c r="I15" s="45">
        <v>103</v>
      </c>
      <c r="J15" s="44" t="s">
        <v>22</v>
      </c>
      <c r="K15" s="45">
        <v>149</v>
      </c>
      <c r="L15" s="44" t="s">
        <v>22</v>
      </c>
      <c r="M15" s="45">
        <v>447</v>
      </c>
      <c r="N15" s="44" t="s">
        <v>22</v>
      </c>
      <c r="O15" s="45">
        <v>124</v>
      </c>
      <c r="P15" s="44" t="s">
        <v>22</v>
      </c>
      <c r="Q15" s="18">
        <v>40</v>
      </c>
      <c r="R15" s="44" t="s">
        <v>22</v>
      </c>
      <c r="S15" s="45">
        <v>63</v>
      </c>
      <c r="T15" s="44" t="s">
        <v>22</v>
      </c>
      <c r="U15" s="45">
        <v>73</v>
      </c>
      <c r="V15" s="265"/>
      <c r="W15" s="266"/>
      <c r="X15" s="267"/>
      <c r="Y15" s="266"/>
      <c r="Z15" s="267"/>
      <c r="AA15" s="268"/>
      <c r="AB15" s="52" t="s">
        <v>22</v>
      </c>
      <c r="AC15" s="51">
        <f t="shared" si="0"/>
        <v>1307</v>
      </c>
    </row>
    <row r="16" spans="1:29" x14ac:dyDescent="0.2">
      <c r="A16" s="54"/>
      <c r="B16" s="44"/>
      <c r="C16" s="44" t="s">
        <v>15</v>
      </c>
      <c r="D16" s="44" t="s">
        <v>22</v>
      </c>
      <c r="E16" s="45">
        <v>2893</v>
      </c>
      <c r="F16" s="44" t="s">
        <v>22</v>
      </c>
      <c r="G16" s="45">
        <v>659</v>
      </c>
      <c r="H16" s="44" t="s">
        <v>22</v>
      </c>
      <c r="I16" s="45">
        <v>2404</v>
      </c>
      <c r="J16" s="44" t="s">
        <v>22</v>
      </c>
      <c r="K16" s="45">
        <v>690</v>
      </c>
      <c r="L16" s="44" t="s">
        <v>22</v>
      </c>
      <c r="M16" s="45">
        <v>1749</v>
      </c>
      <c r="N16" s="44" t="s">
        <v>22</v>
      </c>
      <c r="O16" s="45">
        <v>980</v>
      </c>
      <c r="P16" s="44" t="s">
        <v>22</v>
      </c>
      <c r="Q16" s="18">
        <v>398</v>
      </c>
      <c r="R16" s="44" t="s">
        <v>22</v>
      </c>
      <c r="S16" s="45">
        <v>395</v>
      </c>
      <c r="T16" s="44" t="s">
        <v>22</v>
      </c>
      <c r="U16" s="45">
        <v>183</v>
      </c>
      <c r="V16" s="265"/>
      <c r="W16" s="266"/>
      <c r="X16" s="267"/>
      <c r="Y16" s="266"/>
      <c r="Z16" s="267"/>
      <c r="AA16" s="268"/>
      <c r="AB16" s="52" t="s">
        <v>22</v>
      </c>
      <c r="AC16" s="51">
        <f t="shared" si="0"/>
        <v>10351</v>
      </c>
    </row>
    <row r="17" spans="1:29" x14ac:dyDescent="0.2">
      <c r="A17" s="54"/>
      <c r="B17" s="44"/>
      <c r="C17" s="44" t="s">
        <v>16</v>
      </c>
      <c r="D17" s="44" t="s">
        <v>22</v>
      </c>
      <c r="E17" s="45">
        <v>1538</v>
      </c>
      <c r="F17" s="44" t="s">
        <v>22</v>
      </c>
      <c r="G17" s="45">
        <v>184</v>
      </c>
      <c r="H17" s="44" t="s">
        <v>22</v>
      </c>
      <c r="I17" s="45">
        <v>0</v>
      </c>
      <c r="J17" s="44" t="s">
        <v>22</v>
      </c>
      <c r="K17" s="45">
        <v>1811</v>
      </c>
      <c r="L17" s="44" t="s">
        <v>22</v>
      </c>
      <c r="M17" s="45">
        <v>288</v>
      </c>
      <c r="N17" s="44" t="s">
        <v>22</v>
      </c>
      <c r="O17" s="45">
        <v>877</v>
      </c>
      <c r="P17" s="44" t="s">
        <v>22</v>
      </c>
      <c r="Q17" s="18">
        <v>2247</v>
      </c>
      <c r="R17" s="44" t="s">
        <v>22</v>
      </c>
      <c r="S17" s="45">
        <v>167</v>
      </c>
      <c r="T17" s="44" t="s">
        <v>22</v>
      </c>
      <c r="U17" s="45">
        <v>0</v>
      </c>
      <c r="V17" s="265"/>
      <c r="W17" s="266"/>
      <c r="X17" s="267"/>
      <c r="Y17" s="266"/>
      <c r="Z17" s="267"/>
      <c r="AA17" s="268"/>
      <c r="AB17" s="52" t="s">
        <v>22</v>
      </c>
      <c r="AC17" s="51">
        <f t="shared" si="0"/>
        <v>7112</v>
      </c>
    </row>
    <row r="18" spans="1:29" x14ac:dyDescent="0.2">
      <c r="A18" s="54"/>
      <c r="B18" s="44"/>
      <c r="C18" s="44" t="s">
        <v>17</v>
      </c>
      <c r="D18" s="44" t="s">
        <v>22</v>
      </c>
      <c r="E18" s="45">
        <v>4431</v>
      </c>
      <c r="F18" s="44" t="s">
        <v>22</v>
      </c>
      <c r="G18" s="45">
        <v>843</v>
      </c>
      <c r="H18" s="44" t="s">
        <v>22</v>
      </c>
      <c r="I18" s="45">
        <v>2404</v>
      </c>
      <c r="J18" s="44" t="s">
        <v>22</v>
      </c>
      <c r="K18" s="45">
        <v>2502</v>
      </c>
      <c r="L18" s="44" t="s">
        <v>22</v>
      </c>
      <c r="M18" s="45">
        <v>2037</v>
      </c>
      <c r="N18" s="44" t="s">
        <v>22</v>
      </c>
      <c r="O18" s="45">
        <v>1858</v>
      </c>
      <c r="P18" s="44" t="s">
        <v>22</v>
      </c>
      <c r="Q18" s="18">
        <v>2646</v>
      </c>
      <c r="R18" s="44" t="s">
        <v>22</v>
      </c>
      <c r="S18" s="45">
        <v>562</v>
      </c>
      <c r="T18" s="44" t="s">
        <v>22</v>
      </c>
      <c r="U18" s="45">
        <v>183</v>
      </c>
      <c r="V18" s="265"/>
      <c r="W18" s="266"/>
      <c r="X18" s="267"/>
      <c r="Y18" s="266"/>
      <c r="Z18" s="267"/>
      <c r="AA18" s="268"/>
      <c r="AB18" s="52" t="s">
        <v>22</v>
      </c>
      <c r="AC18" s="51">
        <f t="shared" si="0"/>
        <v>17466</v>
      </c>
    </row>
    <row r="19" spans="1:29" x14ac:dyDescent="0.2">
      <c r="A19" s="53">
        <v>315021404</v>
      </c>
      <c r="B19" s="40" t="s">
        <v>44</v>
      </c>
      <c r="C19" s="40" t="s">
        <v>18</v>
      </c>
      <c r="D19" s="40">
        <v>0</v>
      </c>
      <c r="E19" s="41">
        <v>0</v>
      </c>
      <c r="F19" s="40">
        <v>0</v>
      </c>
      <c r="G19" s="41">
        <v>0</v>
      </c>
      <c r="H19" s="40">
        <v>0</v>
      </c>
      <c r="I19" s="41">
        <v>0</v>
      </c>
      <c r="J19" s="40">
        <v>0</v>
      </c>
      <c r="K19" s="41">
        <v>0</v>
      </c>
      <c r="L19" s="40">
        <v>0</v>
      </c>
      <c r="M19" s="41">
        <v>0</v>
      </c>
      <c r="N19" s="40">
        <v>0</v>
      </c>
      <c r="O19" s="40">
        <v>0</v>
      </c>
      <c r="P19" s="40">
        <v>0</v>
      </c>
      <c r="Q19" s="40">
        <v>0</v>
      </c>
      <c r="R19" s="40">
        <v>0</v>
      </c>
      <c r="S19" s="40">
        <v>0</v>
      </c>
      <c r="T19" s="40">
        <v>1</v>
      </c>
      <c r="U19" s="41">
        <v>386</v>
      </c>
      <c r="V19" s="261"/>
      <c r="W19" s="262"/>
      <c r="X19" s="263"/>
      <c r="Y19" s="262"/>
      <c r="Z19" s="263"/>
      <c r="AA19" s="264"/>
      <c r="AB19" s="42">
        <f>SUMIF($D$2:$AA$2, "No. of Dwelling Units Approved", D19:AA19)</f>
        <v>1</v>
      </c>
      <c r="AC19" s="43">
        <f t="shared" si="0"/>
        <v>386</v>
      </c>
    </row>
    <row r="20" spans="1:29" x14ac:dyDescent="0.2">
      <c r="A20" s="53"/>
      <c r="B20" s="40"/>
      <c r="C20" s="40" t="s">
        <v>109</v>
      </c>
      <c r="D20" s="40">
        <v>0</v>
      </c>
      <c r="E20" s="41">
        <v>0</v>
      </c>
      <c r="F20" s="40">
        <v>0</v>
      </c>
      <c r="G20" s="41">
        <v>0</v>
      </c>
      <c r="H20" s="40">
        <v>0</v>
      </c>
      <c r="I20" s="41">
        <v>0</v>
      </c>
      <c r="J20" s="40">
        <v>0</v>
      </c>
      <c r="K20" s="41">
        <v>0</v>
      </c>
      <c r="L20" s="40">
        <v>0</v>
      </c>
      <c r="M20" s="41">
        <v>0</v>
      </c>
      <c r="N20" s="40">
        <v>0</v>
      </c>
      <c r="O20" s="40">
        <v>0</v>
      </c>
      <c r="P20" s="40">
        <v>0</v>
      </c>
      <c r="Q20" s="40">
        <v>0</v>
      </c>
      <c r="R20" s="40">
        <v>0</v>
      </c>
      <c r="S20" s="40">
        <v>0</v>
      </c>
      <c r="T20" s="40">
        <v>0</v>
      </c>
      <c r="U20" s="41">
        <v>0</v>
      </c>
      <c r="V20" s="261"/>
      <c r="W20" s="262"/>
      <c r="X20" s="263"/>
      <c r="Y20" s="262"/>
      <c r="Z20" s="263"/>
      <c r="AA20" s="264"/>
      <c r="AB20" s="42">
        <f>SUMIF($D$2:$AA$2, "No. of Dwelling Units Approved", D20:AA20)</f>
        <v>0</v>
      </c>
      <c r="AC20" s="43">
        <f t="shared" si="0"/>
        <v>0</v>
      </c>
    </row>
    <row r="21" spans="1:29" x14ac:dyDescent="0.2">
      <c r="A21" s="53"/>
      <c r="B21" s="40"/>
      <c r="C21" s="40" t="s">
        <v>110</v>
      </c>
      <c r="D21" s="40">
        <v>0</v>
      </c>
      <c r="E21" s="41">
        <v>0</v>
      </c>
      <c r="F21" s="40">
        <v>0</v>
      </c>
      <c r="G21" s="41">
        <v>0</v>
      </c>
      <c r="H21" s="40">
        <v>0</v>
      </c>
      <c r="I21" s="41">
        <v>0</v>
      </c>
      <c r="J21" s="40">
        <v>0</v>
      </c>
      <c r="K21" s="41">
        <v>0</v>
      </c>
      <c r="L21" s="40">
        <v>0</v>
      </c>
      <c r="M21" s="41">
        <v>0</v>
      </c>
      <c r="N21" s="40">
        <v>0</v>
      </c>
      <c r="O21" s="40">
        <v>0</v>
      </c>
      <c r="P21" s="40">
        <v>0</v>
      </c>
      <c r="Q21" s="40">
        <v>0</v>
      </c>
      <c r="R21" s="40">
        <v>0</v>
      </c>
      <c r="S21" s="40">
        <v>0</v>
      </c>
      <c r="T21" s="40">
        <v>0</v>
      </c>
      <c r="U21" s="41">
        <v>0</v>
      </c>
      <c r="V21" s="265"/>
      <c r="W21" s="266"/>
      <c r="X21" s="267"/>
      <c r="Y21" s="266"/>
      <c r="Z21" s="267"/>
      <c r="AA21" s="268"/>
      <c r="AB21" s="42">
        <f>SUMIF($D$2:$AA$2, "No. of Dwelling Units Approved", D21:AA21)</f>
        <v>0</v>
      </c>
      <c r="AC21" s="43">
        <f t="shared" ref="AC21" si="3">SUMIF($D$2:$AA$2, "Value of Approvals ($000)", D21:AA21)</f>
        <v>0</v>
      </c>
    </row>
    <row r="22" spans="1:29" x14ac:dyDescent="0.2">
      <c r="A22" s="53"/>
      <c r="B22" s="40"/>
      <c r="C22" s="40" t="s">
        <v>19</v>
      </c>
      <c r="D22" s="40">
        <v>0</v>
      </c>
      <c r="E22" s="41">
        <v>0</v>
      </c>
      <c r="F22" s="40">
        <v>0</v>
      </c>
      <c r="G22" s="41">
        <v>0</v>
      </c>
      <c r="H22" s="40">
        <v>0</v>
      </c>
      <c r="I22" s="41">
        <v>0</v>
      </c>
      <c r="J22" s="40">
        <v>0</v>
      </c>
      <c r="K22" s="41">
        <v>0</v>
      </c>
      <c r="L22" s="40">
        <v>0</v>
      </c>
      <c r="M22" s="41">
        <v>0</v>
      </c>
      <c r="N22" s="40">
        <v>0</v>
      </c>
      <c r="O22" s="40">
        <v>0</v>
      </c>
      <c r="P22" s="40">
        <v>0</v>
      </c>
      <c r="Q22" s="40">
        <v>0</v>
      </c>
      <c r="R22" s="40">
        <v>0</v>
      </c>
      <c r="S22" s="40">
        <v>0</v>
      </c>
      <c r="T22" s="40">
        <v>1</v>
      </c>
      <c r="U22" s="41">
        <v>386</v>
      </c>
      <c r="V22" s="265"/>
      <c r="W22" s="266"/>
      <c r="X22" s="267"/>
      <c r="Y22" s="266"/>
      <c r="Z22" s="267"/>
      <c r="AA22" s="268"/>
      <c r="AB22" s="42">
        <f>SUMIF($D$2:$AA$2, "No. of Dwelling Units Approved", D22:AA22)</f>
        <v>1</v>
      </c>
      <c r="AC22" s="43">
        <f t="shared" si="0"/>
        <v>386</v>
      </c>
    </row>
    <row r="23" spans="1:29" x14ac:dyDescent="0.2">
      <c r="A23" s="53"/>
      <c r="B23" s="40"/>
      <c r="C23" s="40" t="s">
        <v>14</v>
      </c>
      <c r="D23" s="40" t="s">
        <v>22</v>
      </c>
      <c r="E23" s="41">
        <v>0</v>
      </c>
      <c r="F23" s="40" t="s">
        <v>22</v>
      </c>
      <c r="G23" s="41">
        <v>0</v>
      </c>
      <c r="H23" s="40" t="s">
        <v>22</v>
      </c>
      <c r="I23" s="41">
        <v>0</v>
      </c>
      <c r="J23" s="40" t="s">
        <v>22</v>
      </c>
      <c r="K23" s="41">
        <v>75</v>
      </c>
      <c r="L23" s="40" t="s">
        <v>22</v>
      </c>
      <c r="M23" s="41">
        <v>0</v>
      </c>
      <c r="N23" s="40" t="s">
        <v>22</v>
      </c>
      <c r="O23" s="40">
        <v>0</v>
      </c>
      <c r="P23" s="40" t="s">
        <v>22</v>
      </c>
      <c r="Q23" s="40">
        <v>0</v>
      </c>
      <c r="R23" s="40" t="s">
        <v>22</v>
      </c>
      <c r="S23" s="40">
        <v>0</v>
      </c>
      <c r="T23" s="40" t="s">
        <v>22</v>
      </c>
      <c r="U23" s="41">
        <v>12</v>
      </c>
      <c r="V23" s="265"/>
      <c r="W23" s="266"/>
      <c r="X23" s="267"/>
      <c r="Y23" s="266"/>
      <c r="Z23" s="267"/>
      <c r="AA23" s="268"/>
      <c r="AB23" s="42" t="s">
        <v>22</v>
      </c>
      <c r="AC23" s="43">
        <f t="shared" si="0"/>
        <v>87</v>
      </c>
    </row>
    <row r="24" spans="1:29" x14ac:dyDescent="0.2">
      <c r="A24" s="53"/>
      <c r="B24" s="40"/>
      <c r="C24" s="40" t="s">
        <v>15</v>
      </c>
      <c r="D24" s="40" t="s">
        <v>22</v>
      </c>
      <c r="E24" s="41">
        <v>0</v>
      </c>
      <c r="F24" s="40" t="s">
        <v>22</v>
      </c>
      <c r="G24" s="41">
        <v>0</v>
      </c>
      <c r="H24" s="40" t="s">
        <v>22</v>
      </c>
      <c r="I24" s="41">
        <v>0</v>
      </c>
      <c r="J24" s="40" t="s">
        <v>22</v>
      </c>
      <c r="K24" s="41">
        <v>75</v>
      </c>
      <c r="L24" s="40" t="s">
        <v>22</v>
      </c>
      <c r="M24" s="41">
        <v>0</v>
      </c>
      <c r="N24" s="40" t="s">
        <v>22</v>
      </c>
      <c r="O24" s="40">
        <v>0</v>
      </c>
      <c r="P24" s="40" t="s">
        <v>22</v>
      </c>
      <c r="Q24" s="40">
        <v>0</v>
      </c>
      <c r="R24" s="40" t="s">
        <v>22</v>
      </c>
      <c r="S24" s="40">
        <v>0</v>
      </c>
      <c r="T24" s="40" t="s">
        <v>22</v>
      </c>
      <c r="U24" s="41">
        <v>397</v>
      </c>
      <c r="V24" s="265"/>
      <c r="W24" s="266"/>
      <c r="X24" s="267"/>
      <c r="Y24" s="266"/>
      <c r="Z24" s="267"/>
      <c r="AA24" s="268"/>
      <c r="AB24" s="42" t="s">
        <v>22</v>
      </c>
      <c r="AC24" s="43">
        <f t="shared" si="0"/>
        <v>472</v>
      </c>
    </row>
    <row r="25" spans="1:29" x14ac:dyDescent="0.2">
      <c r="A25" s="53"/>
      <c r="B25" s="40"/>
      <c r="C25" s="40" t="s">
        <v>16</v>
      </c>
      <c r="D25" s="40" t="s">
        <v>22</v>
      </c>
      <c r="E25" s="41">
        <v>0</v>
      </c>
      <c r="F25" s="40" t="s">
        <v>22</v>
      </c>
      <c r="G25" s="41">
        <v>0</v>
      </c>
      <c r="H25" s="40" t="s">
        <v>22</v>
      </c>
      <c r="I25" s="41">
        <v>0</v>
      </c>
      <c r="J25" s="40" t="s">
        <v>22</v>
      </c>
      <c r="K25" s="41">
        <v>0</v>
      </c>
      <c r="L25" s="40" t="s">
        <v>22</v>
      </c>
      <c r="M25" s="41">
        <v>0</v>
      </c>
      <c r="N25" s="40" t="s">
        <v>22</v>
      </c>
      <c r="O25" s="40">
        <v>0</v>
      </c>
      <c r="P25" s="40" t="s">
        <v>22</v>
      </c>
      <c r="Q25" s="40">
        <v>0</v>
      </c>
      <c r="R25" s="40" t="s">
        <v>22</v>
      </c>
      <c r="S25" s="40">
        <v>0</v>
      </c>
      <c r="T25" s="40" t="s">
        <v>22</v>
      </c>
      <c r="U25" s="41">
        <v>0</v>
      </c>
      <c r="V25" s="261"/>
      <c r="W25" s="262"/>
      <c r="X25" s="263"/>
      <c r="Y25" s="262"/>
      <c r="Z25" s="263"/>
      <c r="AA25" s="264"/>
      <c r="AB25" s="42" t="s">
        <v>22</v>
      </c>
      <c r="AC25" s="43">
        <f t="shared" si="0"/>
        <v>0</v>
      </c>
    </row>
    <row r="26" spans="1:29" x14ac:dyDescent="0.2">
      <c r="A26" s="53"/>
      <c r="B26" s="40"/>
      <c r="C26" s="40" t="s">
        <v>17</v>
      </c>
      <c r="D26" s="40" t="s">
        <v>22</v>
      </c>
      <c r="E26" s="41">
        <v>0</v>
      </c>
      <c r="F26" s="40" t="s">
        <v>22</v>
      </c>
      <c r="G26" s="41">
        <v>0</v>
      </c>
      <c r="H26" s="40" t="s">
        <v>22</v>
      </c>
      <c r="I26" s="41">
        <v>0</v>
      </c>
      <c r="J26" s="40" t="s">
        <v>22</v>
      </c>
      <c r="K26" s="41">
        <v>75</v>
      </c>
      <c r="L26" s="40" t="s">
        <v>22</v>
      </c>
      <c r="M26" s="41">
        <v>0</v>
      </c>
      <c r="N26" s="40" t="s">
        <v>22</v>
      </c>
      <c r="O26" s="40">
        <v>0</v>
      </c>
      <c r="P26" s="40" t="s">
        <v>22</v>
      </c>
      <c r="Q26" s="40">
        <v>0</v>
      </c>
      <c r="R26" s="40" t="s">
        <v>22</v>
      </c>
      <c r="S26" s="40">
        <v>0</v>
      </c>
      <c r="T26" s="40" t="s">
        <v>22</v>
      </c>
      <c r="U26" s="41">
        <v>397</v>
      </c>
      <c r="V26" s="261"/>
      <c r="W26" s="262"/>
      <c r="X26" s="263"/>
      <c r="Y26" s="262"/>
      <c r="Z26" s="263"/>
      <c r="AA26" s="264"/>
      <c r="AB26" s="42" t="s">
        <v>22</v>
      </c>
      <c r="AC26" s="43">
        <f t="shared" si="0"/>
        <v>472</v>
      </c>
    </row>
    <row r="27" spans="1:29" ht="15.75" customHeight="1" x14ac:dyDescent="0.2">
      <c r="A27" s="250" t="s">
        <v>67</v>
      </c>
      <c r="B27" s="90" t="s">
        <v>42</v>
      </c>
      <c r="C27" s="46" t="s">
        <v>18</v>
      </c>
      <c r="D27" s="46">
        <f>D3+D11+D19</f>
        <v>74</v>
      </c>
      <c r="E27" s="47">
        <f>E3+E11+E19</f>
        <v>25329</v>
      </c>
      <c r="F27" s="46">
        <f>F3+F11+F19</f>
        <v>90</v>
      </c>
      <c r="G27" s="47">
        <f>G3+G11+G19</f>
        <v>29640</v>
      </c>
      <c r="H27" s="46">
        <f t="shared" ref="H27:I27" si="4">H3+H11+H19</f>
        <v>58</v>
      </c>
      <c r="I27" s="47">
        <f t="shared" si="4"/>
        <v>17392</v>
      </c>
      <c r="J27" s="46">
        <f t="shared" ref="J27:K27" si="5">J3+J11+J19</f>
        <v>93</v>
      </c>
      <c r="K27" s="47">
        <f t="shared" si="5"/>
        <v>29954</v>
      </c>
      <c r="L27" s="46">
        <f t="shared" ref="L27:M27" si="6">L3+L11+L19</f>
        <v>90</v>
      </c>
      <c r="M27" s="47">
        <f t="shared" si="6"/>
        <v>26752</v>
      </c>
      <c r="N27" s="46">
        <f t="shared" ref="N27:O27" si="7">N3+N11+N19</f>
        <v>51</v>
      </c>
      <c r="O27" s="47">
        <f t="shared" si="7"/>
        <v>15794</v>
      </c>
      <c r="P27" s="46">
        <f t="shared" ref="P27:Q27" si="8">P3+P11+P19</f>
        <v>35</v>
      </c>
      <c r="Q27" s="47">
        <f t="shared" si="8"/>
        <v>9000</v>
      </c>
      <c r="R27" s="46">
        <f t="shared" ref="R27:S27" si="9">R3+R11+R19</f>
        <v>61</v>
      </c>
      <c r="S27" s="47">
        <f t="shared" si="9"/>
        <v>16216</v>
      </c>
      <c r="T27" s="46">
        <f t="shared" ref="T27:U27" si="10">T3+T11+T19</f>
        <v>54</v>
      </c>
      <c r="U27" s="47">
        <f t="shared" si="10"/>
        <v>17906</v>
      </c>
      <c r="V27" s="265"/>
      <c r="W27" s="266"/>
      <c r="X27" s="267"/>
      <c r="Y27" s="266"/>
      <c r="Z27" s="267"/>
      <c r="AA27" s="268"/>
      <c r="AB27" s="46">
        <f>SUMIF($D$2:$AA$2, "No. of Dwelling Units Approved", D27:AA27)</f>
        <v>606</v>
      </c>
      <c r="AC27" s="47">
        <f t="shared" si="0"/>
        <v>187983</v>
      </c>
    </row>
    <row r="28" spans="1:29" x14ac:dyDescent="0.2">
      <c r="A28" s="250"/>
      <c r="B28" s="90"/>
      <c r="C28" s="46" t="s">
        <v>109</v>
      </c>
      <c r="D28" s="46">
        <f t="shared" ref="D28:E29" si="11">D4+D12+D20</f>
        <v>6</v>
      </c>
      <c r="E28" s="47">
        <f t="shared" si="11"/>
        <v>2573</v>
      </c>
      <c r="F28" s="46">
        <f t="shared" ref="F28:G29" si="12">F4+F12+F20</f>
        <v>0</v>
      </c>
      <c r="G28" s="47">
        <f t="shared" si="12"/>
        <v>0</v>
      </c>
      <c r="H28" s="46">
        <f t="shared" ref="H28:I29" si="13">H4+H12+H20</f>
        <v>6</v>
      </c>
      <c r="I28" s="47">
        <f t="shared" si="13"/>
        <v>2363</v>
      </c>
      <c r="J28" s="46">
        <f t="shared" ref="J28:K29" si="14">J4+J12+J20</f>
        <v>3</v>
      </c>
      <c r="K28" s="47">
        <f t="shared" si="14"/>
        <v>408</v>
      </c>
      <c r="L28" s="46">
        <f t="shared" ref="L28:M29" si="15">L4+L12+L20</f>
        <v>12</v>
      </c>
      <c r="M28" s="47">
        <f t="shared" si="15"/>
        <v>3300</v>
      </c>
      <c r="N28" s="46">
        <f t="shared" ref="N28:O29" si="16">N4+N12+N20</f>
        <v>2</v>
      </c>
      <c r="O28" s="47">
        <f t="shared" si="16"/>
        <v>430</v>
      </c>
      <c r="P28" s="46">
        <f t="shared" ref="P28:Q29" si="17">P4+P12+P20</f>
        <v>3</v>
      </c>
      <c r="Q28" s="47">
        <f t="shared" si="17"/>
        <v>948</v>
      </c>
      <c r="R28" s="46">
        <f t="shared" ref="R28:S29" si="18">R4+R12+R20</f>
        <v>16</v>
      </c>
      <c r="S28" s="47">
        <f t="shared" si="18"/>
        <v>4881</v>
      </c>
      <c r="T28" s="46">
        <f t="shared" ref="T28:U29" si="19">T4+T12+T20</f>
        <v>0</v>
      </c>
      <c r="U28" s="47">
        <f t="shared" si="19"/>
        <v>0</v>
      </c>
      <c r="V28" s="265"/>
      <c r="W28" s="266"/>
      <c r="X28" s="267"/>
      <c r="Y28" s="266"/>
      <c r="Z28" s="267"/>
      <c r="AA28" s="268"/>
      <c r="AB28" s="46">
        <f>SUMIF($D$2:$AA$2, "No. of Dwelling Units Approved", D28:AA28)</f>
        <v>48</v>
      </c>
      <c r="AC28" s="47">
        <f t="shared" si="0"/>
        <v>14903</v>
      </c>
    </row>
    <row r="29" spans="1:29" x14ac:dyDescent="0.2">
      <c r="A29" s="250"/>
      <c r="B29" s="90"/>
      <c r="C29" s="46" t="s">
        <v>110</v>
      </c>
      <c r="D29" s="46">
        <f t="shared" si="11"/>
        <v>0</v>
      </c>
      <c r="E29" s="47">
        <f t="shared" si="11"/>
        <v>0</v>
      </c>
      <c r="F29" s="46">
        <f t="shared" si="12"/>
        <v>0</v>
      </c>
      <c r="G29" s="47">
        <f t="shared" si="12"/>
        <v>0</v>
      </c>
      <c r="H29" s="46">
        <f t="shared" si="13"/>
        <v>0</v>
      </c>
      <c r="I29" s="47">
        <f t="shared" si="13"/>
        <v>0</v>
      </c>
      <c r="J29" s="46">
        <f t="shared" si="14"/>
        <v>0</v>
      </c>
      <c r="K29" s="47">
        <f t="shared" si="14"/>
        <v>0</v>
      </c>
      <c r="L29" s="46">
        <f t="shared" si="15"/>
        <v>0</v>
      </c>
      <c r="M29" s="47">
        <f t="shared" si="15"/>
        <v>0</v>
      </c>
      <c r="N29" s="46">
        <f t="shared" si="16"/>
        <v>0</v>
      </c>
      <c r="O29" s="47">
        <f t="shared" si="16"/>
        <v>0</v>
      </c>
      <c r="P29" s="46">
        <f t="shared" si="17"/>
        <v>0</v>
      </c>
      <c r="Q29" s="47">
        <f t="shared" si="17"/>
        <v>0</v>
      </c>
      <c r="R29" s="46">
        <f t="shared" si="18"/>
        <v>0</v>
      </c>
      <c r="S29" s="47">
        <f t="shared" si="18"/>
        <v>0</v>
      </c>
      <c r="T29" s="46">
        <f t="shared" si="19"/>
        <v>0</v>
      </c>
      <c r="U29" s="47">
        <f t="shared" si="19"/>
        <v>0</v>
      </c>
      <c r="V29" s="265"/>
      <c r="W29" s="266"/>
      <c r="X29" s="267"/>
      <c r="Y29" s="266"/>
      <c r="Z29" s="267"/>
      <c r="AA29" s="268"/>
      <c r="AB29" s="46">
        <f>SUMIF($D$2:$AA$2, "No. of Dwelling Units Approved", D29:AA29)</f>
        <v>0</v>
      </c>
      <c r="AC29" s="47">
        <f t="shared" ref="AC29" si="20">SUMIF($D$2:$AA$2, "Value of Approvals ($000)", D29:AA29)</f>
        <v>0</v>
      </c>
    </row>
    <row r="30" spans="1:29" x14ac:dyDescent="0.2">
      <c r="A30" s="250"/>
      <c r="B30" s="46"/>
      <c r="C30" s="46" t="s">
        <v>19</v>
      </c>
      <c r="D30" s="46">
        <f>D6+D14+D22</f>
        <v>80</v>
      </c>
      <c r="E30" s="47">
        <f>E6+E14+E22</f>
        <v>27902</v>
      </c>
      <c r="F30" s="46">
        <f>F6+F14+F22</f>
        <v>90</v>
      </c>
      <c r="G30" s="47">
        <f>G6+G14+G22</f>
        <v>29640</v>
      </c>
      <c r="H30" s="46">
        <f t="shared" ref="H30:I30" si="21">H6+H14+H22</f>
        <v>64</v>
      </c>
      <c r="I30" s="47">
        <f t="shared" si="21"/>
        <v>19755</v>
      </c>
      <c r="J30" s="46">
        <f t="shared" ref="J30:K30" si="22">J6+J14+J22</f>
        <v>96</v>
      </c>
      <c r="K30" s="47">
        <f t="shared" si="22"/>
        <v>30362</v>
      </c>
      <c r="L30" s="46">
        <f t="shared" ref="L30:M30" si="23">L6+L14+L22</f>
        <v>102</v>
      </c>
      <c r="M30" s="47">
        <f t="shared" si="23"/>
        <v>30052</v>
      </c>
      <c r="N30" s="46">
        <f t="shared" ref="N30:O30" si="24">N6+N14+N22</f>
        <v>53</v>
      </c>
      <c r="O30" s="47">
        <f t="shared" si="24"/>
        <v>16224</v>
      </c>
      <c r="P30" s="46">
        <f t="shared" ref="P30:Q30" si="25">P6+P14+P22</f>
        <v>38</v>
      </c>
      <c r="Q30" s="47">
        <f t="shared" si="25"/>
        <v>9947</v>
      </c>
      <c r="R30" s="46">
        <f t="shared" ref="R30:S30" si="26">R6+R14+R22</f>
        <v>77</v>
      </c>
      <c r="S30" s="47">
        <f t="shared" si="26"/>
        <v>21097</v>
      </c>
      <c r="T30" s="46">
        <f t="shared" ref="T30:U30" si="27">T6+T14+T22</f>
        <v>54</v>
      </c>
      <c r="U30" s="47">
        <f t="shared" si="27"/>
        <v>17906</v>
      </c>
      <c r="V30" s="265"/>
      <c r="W30" s="266"/>
      <c r="X30" s="267"/>
      <c r="Y30" s="266"/>
      <c r="Z30" s="267"/>
      <c r="AA30" s="268"/>
      <c r="AB30" s="46">
        <f>SUMIF($D$2:$AA$2, "No. of Dwelling Units Approved", D30:AA30)</f>
        <v>654</v>
      </c>
      <c r="AC30" s="47">
        <f t="shared" si="0"/>
        <v>202885</v>
      </c>
    </row>
    <row r="31" spans="1:29" x14ac:dyDescent="0.2">
      <c r="A31" s="250"/>
      <c r="B31" s="46"/>
      <c r="C31" s="46" t="s">
        <v>14</v>
      </c>
      <c r="D31" s="46" t="s">
        <v>22</v>
      </c>
      <c r="E31" s="47">
        <f>E7+E15+E23</f>
        <v>4796</v>
      </c>
      <c r="F31" s="46" t="s">
        <v>22</v>
      </c>
      <c r="G31" s="47">
        <f>G7+G15+G23</f>
        <v>5310</v>
      </c>
      <c r="H31" s="46" t="s">
        <v>22</v>
      </c>
      <c r="I31" s="47">
        <f t="shared" ref="I31:K31" si="28">I7+I15+I23</f>
        <v>4777</v>
      </c>
      <c r="J31" s="46" t="s">
        <v>22</v>
      </c>
      <c r="K31" s="47">
        <f t="shared" si="28"/>
        <v>7761</v>
      </c>
      <c r="L31" s="46" t="s">
        <v>22</v>
      </c>
      <c r="M31" s="47">
        <f t="shared" ref="M31:O31" si="29">M7+M15+M23</f>
        <v>5970</v>
      </c>
      <c r="N31" s="46" t="s">
        <v>22</v>
      </c>
      <c r="O31" s="47">
        <f t="shared" si="29"/>
        <v>3487</v>
      </c>
      <c r="P31" s="46" t="s">
        <v>22</v>
      </c>
      <c r="Q31" s="47">
        <f t="shared" ref="Q31:S31" si="30">Q7+Q15+Q23</f>
        <v>2456</v>
      </c>
      <c r="R31" s="46" t="s">
        <v>22</v>
      </c>
      <c r="S31" s="47">
        <f t="shared" si="30"/>
        <v>6357</v>
      </c>
      <c r="T31" s="46" t="s">
        <v>22</v>
      </c>
      <c r="U31" s="47">
        <f t="shared" ref="U31:W31" si="31">U7+U15+U23</f>
        <v>6338</v>
      </c>
      <c r="V31" s="261"/>
      <c r="W31" s="262"/>
      <c r="X31" s="263"/>
      <c r="Y31" s="262"/>
      <c r="Z31" s="263"/>
      <c r="AA31" s="264"/>
      <c r="AB31" s="46" t="s">
        <v>22</v>
      </c>
      <c r="AC31" s="47">
        <f t="shared" si="0"/>
        <v>47252</v>
      </c>
    </row>
    <row r="32" spans="1:29" x14ac:dyDescent="0.2">
      <c r="A32" s="250"/>
      <c r="B32" s="46"/>
      <c r="C32" s="46" t="s">
        <v>15</v>
      </c>
      <c r="D32" s="46" t="s">
        <v>22</v>
      </c>
      <c r="E32" s="47">
        <f>E8+E16+E24</f>
        <v>32699</v>
      </c>
      <c r="F32" s="46" t="s">
        <v>22</v>
      </c>
      <c r="G32" s="47">
        <f>G8+G16+G24</f>
        <v>34949</v>
      </c>
      <c r="H32" s="46" t="s">
        <v>22</v>
      </c>
      <c r="I32" s="47">
        <f t="shared" ref="I32:K32" si="32">I8+I16+I24</f>
        <v>24532</v>
      </c>
      <c r="J32" s="46" t="s">
        <v>22</v>
      </c>
      <c r="K32" s="47">
        <f t="shared" si="32"/>
        <v>38123</v>
      </c>
      <c r="L32" s="46" t="s">
        <v>22</v>
      </c>
      <c r="M32" s="47">
        <f t="shared" ref="M32:O32" si="33">M8+M16+M24</f>
        <v>36022</v>
      </c>
      <c r="N32" s="46" t="s">
        <v>22</v>
      </c>
      <c r="O32" s="47">
        <f t="shared" si="33"/>
        <v>19710</v>
      </c>
      <c r="P32" s="46" t="s">
        <v>22</v>
      </c>
      <c r="Q32" s="47">
        <f t="shared" ref="Q32:S32" si="34">Q8+Q16+Q24</f>
        <v>12404</v>
      </c>
      <c r="R32" s="46" t="s">
        <v>22</v>
      </c>
      <c r="S32" s="47">
        <f t="shared" si="34"/>
        <v>27455</v>
      </c>
      <c r="T32" s="46" t="s">
        <v>22</v>
      </c>
      <c r="U32" s="47">
        <f t="shared" ref="U32:W32" si="35">U8+U16+U24</f>
        <v>24243</v>
      </c>
      <c r="V32" s="261"/>
      <c r="W32" s="262"/>
      <c r="X32" s="263"/>
      <c r="Y32" s="262"/>
      <c r="Z32" s="263"/>
      <c r="AA32" s="264"/>
      <c r="AB32" s="46" t="s">
        <v>22</v>
      </c>
      <c r="AC32" s="47">
        <f t="shared" si="0"/>
        <v>250137</v>
      </c>
    </row>
    <row r="33" spans="1:29" x14ac:dyDescent="0.2">
      <c r="A33" s="250"/>
      <c r="B33" s="46"/>
      <c r="C33" s="46" t="s">
        <v>16</v>
      </c>
      <c r="D33" s="46" t="s">
        <v>22</v>
      </c>
      <c r="E33" s="47">
        <f>E9+E17+E25</f>
        <v>12299</v>
      </c>
      <c r="F33" s="46" t="s">
        <v>22</v>
      </c>
      <c r="G33" s="47">
        <f>G9+G17+G25</f>
        <v>23239</v>
      </c>
      <c r="H33" s="46" t="s">
        <v>22</v>
      </c>
      <c r="I33" s="47">
        <f t="shared" ref="I33:K33" si="36">I9+I17+I25</f>
        <v>9574</v>
      </c>
      <c r="J33" s="46" t="s">
        <v>22</v>
      </c>
      <c r="K33" s="47">
        <f t="shared" si="36"/>
        <v>18626</v>
      </c>
      <c r="L33" s="46" t="s">
        <v>22</v>
      </c>
      <c r="M33" s="47">
        <f t="shared" ref="M33:O33" si="37">M9+M17+M25</f>
        <v>14766</v>
      </c>
      <c r="N33" s="46" t="s">
        <v>22</v>
      </c>
      <c r="O33" s="47">
        <f t="shared" si="37"/>
        <v>29128</v>
      </c>
      <c r="P33" s="46" t="s">
        <v>22</v>
      </c>
      <c r="Q33" s="47">
        <f t="shared" ref="Q33:S33" si="38">Q9+Q17+Q25</f>
        <v>12112</v>
      </c>
      <c r="R33" s="46" t="s">
        <v>22</v>
      </c>
      <c r="S33" s="47">
        <f t="shared" si="38"/>
        <v>18408</v>
      </c>
      <c r="T33" s="46" t="s">
        <v>22</v>
      </c>
      <c r="U33" s="47">
        <f t="shared" ref="U33:W33" si="39">U9+U17+U25</f>
        <v>62948</v>
      </c>
      <c r="V33" s="265"/>
      <c r="W33" s="266"/>
      <c r="X33" s="267"/>
      <c r="Y33" s="266"/>
      <c r="Z33" s="267"/>
      <c r="AA33" s="268"/>
      <c r="AB33" s="46" t="s">
        <v>22</v>
      </c>
      <c r="AC33" s="47">
        <f t="shared" si="0"/>
        <v>201100</v>
      </c>
    </row>
    <row r="34" spans="1:29" x14ac:dyDescent="0.2">
      <c r="A34" s="250"/>
      <c r="B34" s="46"/>
      <c r="C34" s="46" t="s">
        <v>17</v>
      </c>
      <c r="D34" s="46" t="s">
        <v>22</v>
      </c>
      <c r="E34" s="47">
        <f>E10+E18+E26</f>
        <v>44998</v>
      </c>
      <c r="F34" s="46" t="s">
        <v>22</v>
      </c>
      <c r="G34" s="47">
        <f>G10+G18+G26</f>
        <v>58188</v>
      </c>
      <c r="H34" s="46" t="s">
        <v>22</v>
      </c>
      <c r="I34" s="47">
        <f t="shared" ref="I34:K34" si="40">I10+I18+I26</f>
        <v>34106</v>
      </c>
      <c r="J34" s="46" t="s">
        <v>22</v>
      </c>
      <c r="K34" s="47">
        <f t="shared" si="40"/>
        <v>56750</v>
      </c>
      <c r="L34" s="46" t="s">
        <v>22</v>
      </c>
      <c r="M34" s="47">
        <f t="shared" ref="M34:O34" si="41">M10+M18+M26</f>
        <v>50789</v>
      </c>
      <c r="N34" s="46" t="s">
        <v>22</v>
      </c>
      <c r="O34" s="47">
        <f t="shared" si="41"/>
        <v>48839</v>
      </c>
      <c r="P34" s="46" t="s">
        <v>22</v>
      </c>
      <c r="Q34" s="47">
        <f t="shared" ref="Q34:S34" si="42">Q10+Q18+Q26</f>
        <v>24517</v>
      </c>
      <c r="R34" s="46" t="s">
        <v>22</v>
      </c>
      <c r="S34" s="47">
        <f t="shared" si="42"/>
        <v>45863</v>
      </c>
      <c r="T34" s="46" t="s">
        <v>22</v>
      </c>
      <c r="U34" s="47">
        <f t="shared" ref="U34:W34" si="43">U10+U18+U26</f>
        <v>87191</v>
      </c>
      <c r="V34" s="265"/>
      <c r="W34" s="266"/>
      <c r="X34" s="267"/>
      <c r="Y34" s="266"/>
      <c r="Z34" s="267"/>
      <c r="AA34" s="268"/>
      <c r="AB34" s="46" t="s">
        <v>22</v>
      </c>
      <c r="AC34" s="47">
        <f t="shared" si="0"/>
        <v>451241</v>
      </c>
    </row>
    <row r="35" spans="1:29" x14ac:dyDescent="0.2">
      <c r="A35" s="54"/>
      <c r="B35" s="44"/>
      <c r="C35" s="44"/>
      <c r="D35" s="44"/>
      <c r="E35" s="44"/>
      <c r="F35" s="44"/>
      <c r="G35" s="44"/>
      <c r="H35" s="44"/>
      <c r="I35" s="44"/>
      <c r="J35" s="44"/>
      <c r="K35" s="44"/>
      <c r="L35" s="44"/>
      <c r="M35" s="44"/>
      <c r="N35" s="44"/>
      <c r="O35" s="44"/>
      <c r="P35" s="44"/>
      <c r="Q35" s="44"/>
      <c r="R35" s="44"/>
      <c r="S35" s="44"/>
      <c r="T35" s="44"/>
      <c r="U35" s="44"/>
      <c r="V35" s="265"/>
      <c r="W35" s="266"/>
      <c r="X35" s="267"/>
      <c r="Y35" s="266"/>
      <c r="Z35" s="267"/>
      <c r="AA35" s="268"/>
      <c r="AB35" s="52"/>
      <c r="AC35" s="52"/>
    </row>
    <row r="36" spans="1:29" x14ac:dyDescent="0.2">
      <c r="A36" s="101" t="s">
        <v>47</v>
      </c>
      <c r="B36" s="73"/>
      <c r="C36" s="73"/>
      <c r="D36" s="73"/>
      <c r="E36" s="72"/>
      <c r="F36" s="73"/>
      <c r="G36" s="72"/>
      <c r="H36" s="72"/>
      <c r="I36" s="72"/>
      <c r="J36" s="73"/>
      <c r="K36" s="73"/>
      <c r="L36" s="73"/>
      <c r="M36" s="73"/>
      <c r="N36" s="73"/>
      <c r="O36" s="73"/>
      <c r="P36" s="73"/>
      <c r="Q36" s="73"/>
      <c r="R36" s="73"/>
      <c r="S36" s="73"/>
      <c r="T36" s="73"/>
      <c r="U36" s="73"/>
      <c r="V36" s="265"/>
      <c r="W36" s="266"/>
      <c r="X36" s="267"/>
      <c r="Y36" s="266"/>
      <c r="Z36" s="267"/>
      <c r="AA36" s="268"/>
      <c r="AB36" s="73"/>
      <c r="AC36" s="73"/>
    </row>
    <row r="37" spans="1:29" x14ac:dyDescent="0.2">
      <c r="A37" s="53">
        <v>30601</v>
      </c>
      <c r="B37" s="40" t="s">
        <v>45</v>
      </c>
      <c r="C37" s="40" t="s">
        <v>18</v>
      </c>
      <c r="D37" s="40">
        <v>21</v>
      </c>
      <c r="E37" s="41">
        <v>9620</v>
      </c>
      <c r="F37" s="40">
        <v>30</v>
      </c>
      <c r="G37" s="41">
        <v>11821</v>
      </c>
      <c r="H37" s="40">
        <v>12</v>
      </c>
      <c r="I37" s="41">
        <v>5683</v>
      </c>
      <c r="J37" s="40">
        <v>38</v>
      </c>
      <c r="K37" s="41">
        <v>14065</v>
      </c>
      <c r="L37" s="40">
        <v>29</v>
      </c>
      <c r="M37" s="41">
        <v>8571</v>
      </c>
      <c r="N37" s="40">
        <v>23</v>
      </c>
      <c r="O37" s="41">
        <v>7413</v>
      </c>
      <c r="P37" s="40">
        <v>15</v>
      </c>
      <c r="Q37" s="41">
        <v>4817</v>
      </c>
      <c r="R37" s="40">
        <v>21</v>
      </c>
      <c r="S37" s="41">
        <v>5303</v>
      </c>
      <c r="T37" s="40">
        <v>13</v>
      </c>
      <c r="U37" s="41">
        <v>4130</v>
      </c>
      <c r="V37" s="261"/>
      <c r="W37" s="262"/>
      <c r="X37" s="263"/>
      <c r="Y37" s="262"/>
      <c r="Z37" s="263"/>
      <c r="AA37" s="264"/>
      <c r="AB37" s="42">
        <f>SUMIF($D$2:$AA$2, "No. of Dwelling Units Approved", D37:AA37)</f>
        <v>202</v>
      </c>
      <c r="AC37" s="43">
        <f t="shared" si="0"/>
        <v>71423</v>
      </c>
    </row>
    <row r="38" spans="1:29" x14ac:dyDescent="0.2">
      <c r="A38" s="53"/>
      <c r="B38" s="40"/>
      <c r="C38" s="40" t="s">
        <v>109</v>
      </c>
      <c r="D38" s="40">
        <v>0</v>
      </c>
      <c r="E38" s="41">
        <v>0</v>
      </c>
      <c r="F38" s="40">
        <v>0</v>
      </c>
      <c r="G38" s="41">
        <v>0</v>
      </c>
      <c r="H38" s="40">
        <v>0</v>
      </c>
      <c r="I38" s="41">
        <v>0</v>
      </c>
      <c r="J38" s="40">
        <v>0</v>
      </c>
      <c r="K38" s="41">
        <v>0</v>
      </c>
      <c r="L38" s="40">
        <v>12</v>
      </c>
      <c r="M38" s="41">
        <v>3300</v>
      </c>
      <c r="N38" s="40">
        <v>0</v>
      </c>
      <c r="O38" s="40">
        <v>0</v>
      </c>
      <c r="P38" s="40">
        <v>0</v>
      </c>
      <c r="Q38" s="40">
        <v>0</v>
      </c>
      <c r="R38" s="40">
        <v>8</v>
      </c>
      <c r="S38" s="40">
        <v>2200</v>
      </c>
      <c r="T38" s="40">
        <v>0</v>
      </c>
      <c r="U38" s="40">
        <v>0</v>
      </c>
      <c r="V38" s="261"/>
      <c r="W38" s="262"/>
      <c r="X38" s="263"/>
      <c r="Y38" s="262"/>
      <c r="Z38" s="263"/>
      <c r="AA38" s="264"/>
      <c r="AB38" s="42">
        <f>SUMIF($D$2:$AA$2, "No. of Dwelling Units Approved", D38:AA38)</f>
        <v>20</v>
      </c>
      <c r="AC38" s="42">
        <f t="shared" si="0"/>
        <v>5500</v>
      </c>
    </row>
    <row r="39" spans="1:29" x14ac:dyDescent="0.2">
      <c r="A39" s="53"/>
      <c r="B39" s="40"/>
      <c r="C39" s="40" t="s">
        <v>110</v>
      </c>
      <c r="D39" s="40">
        <v>0</v>
      </c>
      <c r="E39" s="41">
        <v>0</v>
      </c>
      <c r="F39" s="40">
        <v>0</v>
      </c>
      <c r="G39" s="41">
        <v>0</v>
      </c>
      <c r="H39" s="40">
        <v>0</v>
      </c>
      <c r="I39" s="41">
        <v>0</v>
      </c>
      <c r="J39" s="40">
        <v>0</v>
      </c>
      <c r="K39" s="41">
        <v>0</v>
      </c>
      <c r="L39" s="40">
        <v>0</v>
      </c>
      <c r="M39" s="41">
        <v>0</v>
      </c>
      <c r="N39" s="40">
        <v>0</v>
      </c>
      <c r="O39" s="40">
        <v>0</v>
      </c>
      <c r="P39" s="40">
        <v>0</v>
      </c>
      <c r="Q39" s="40">
        <v>0</v>
      </c>
      <c r="R39" s="40">
        <v>0</v>
      </c>
      <c r="S39" s="40">
        <v>0</v>
      </c>
      <c r="T39" s="40">
        <v>0</v>
      </c>
      <c r="U39" s="40">
        <v>0</v>
      </c>
      <c r="V39" s="265"/>
      <c r="W39" s="266"/>
      <c r="X39" s="267"/>
      <c r="Y39" s="266"/>
      <c r="Z39" s="267"/>
      <c r="AA39" s="268"/>
      <c r="AB39" s="42">
        <f>SUMIF($D$2:$AA$2, "No. of Dwelling Units Approved", D39:AA39)</f>
        <v>0</v>
      </c>
      <c r="AC39" s="42">
        <f t="shared" ref="AC39" si="44">SUMIF($D$2:$AA$2, "Value of Approvals ($000)", D39:AA39)</f>
        <v>0</v>
      </c>
    </row>
    <row r="40" spans="1:29" x14ac:dyDescent="0.2">
      <c r="A40" s="53"/>
      <c r="B40" s="40"/>
      <c r="C40" s="40" t="s">
        <v>19</v>
      </c>
      <c r="D40" s="40">
        <v>21</v>
      </c>
      <c r="E40" s="41">
        <v>9620</v>
      </c>
      <c r="F40" s="40">
        <v>30</v>
      </c>
      <c r="G40" s="41">
        <v>11821</v>
      </c>
      <c r="H40" s="40">
        <v>12</v>
      </c>
      <c r="I40" s="41">
        <v>5683</v>
      </c>
      <c r="J40" s="40">
        <v>38</v>
      </c>
      <c r="K40" s="41">
        <v>14065</v>
      </c>
      <c r="L40" s="40">
        <v>41</v>
      </c>
      <c r="M40" s="41">
        <v>11871</v>
      </c>
      <c r="N40" s="40">
        <v>23</v>
      </c>
      <c r="O40" s="41">
        <v>7413</v>
      </c>
      <c r="P40" s="40">
        <v>15</v>
      </c>
      <c r="Q40" s="41">
        <v>4817</v>
      </c>
      <c r="R40" s="40">
        <v>29</v>
      </c>
      <c r="S40" s="41">
        <v>7503</v>
      </c>
      <c r="T40" s="40">
        <v>13</v>
      </c>
      <c r="U40" s="41">
        <v>4130</v>
      </c>
      <c r="V40" s="265"/>
      <c r="W40" s="266"/>
      <c r="X40" s="267"/>
      <c r="Y40" s="266"/>
      <c r="Z40" s="267"/>
      <c r="AA40" s="268"/>
      <c r="AB40" s="42">
        <f>SUMIF($D$2:$AA$2, "No. of Dwelling Units Approved", D40:AA40)</f>
        <v>222</v>
      </c>
      <c r="AC40" s="43">
        <f t="shared" si="0"/>
        <v>76923</v>
      </c>
    </row>
    <row r="41" spans="1:29" x14ac:dyDescent="0.2">
      <c r="A41" s="53"/>
      <c r="B41" s="40"/>
      <c r="C41" s="40" t="s">
        <v>14</v>
      </c>
      <c r="D41" s="40" t="s">
        <v>22</v>
      </c>
      <c r="E41" s="41">
        <v>699</v>
      </c>
      <c r="F41" s="40" t="s">
        <v>22</v>
      </c>
      <c r="G41" s="41">
        <v>1360</v>
      </c>
      <c r="H41" s="40" t="s">
        <v>22</v>
      </c>
      <c r="I41" s="41">
        <v>1148</v>
      </c>
      <c r="J41" s="40" t="s">
        <v>22</v>
      </c>
      <c r="K41" s="41">
        <v>2418</v>
      </c>
      <c r="L41" s="40" t="s">
        <v>22</v>
      </c>
      <c r="M41" s="41">
        <v>1330</v>
      </c>
      <c r="N41" s="40" t="s">
        <v>22</v>
      </c>
      <c r="O41" s="41">
        <v>843</v>
      </c>
      <c r="P41" s="40" t="s">
        <v>22</v>
      </c>
      <c r="Q41" s="41">
        <v>652</v>
      </c>
      <c r="R41" s="40" t="s">
        <v>22</v>
      </c>
      <c r="S41" s="41">
        <v>1964</v>
      </c>
      <c r="T41" s="40" t="s">
        <v>22</v>
      </c>
      <c r="U41" s="41">
        <v>1125</v>
      </c>
      <c r="V41" s="265"/>
      <c r="W41" s="266"/>
      <c r="X41" s="267"/>
      <c r="Y41" s="266"/>
      <c r="Z41" s="267"/>
      <c r="AA41" s="268"/>
      <c r="AB41" s="42" t="s">
        <v>22</v>
      </c>
      <c r="AC41" s="43">
        <f t="shared" si="0"/>
        <v>11539</v>
      </c>
    </row>
    <row r="42" spans="1:29" x14ac:dyDescent="0.2">
      <c r="A42" s="53"/>
      <c r="B42" s="40"/>
      <c r="C42" s="40" t="s">
        <v>15</v>
      </c>
      <c r="D42" s="40" t="s">
        <v>22</v>
      </c>
      <c r="E42" s="41">
        <v>10319</v>
      </c>
      <c r="F42" s="40" t="s">
        <v>22</v>
      </c>
      <c r="G42" s="41">
        <v>13180</v>
      </c>
      <c r="H42" s="40" t="s">
        <v>22</v>
      </c>
      <c r="I42" s="41">
        <v>6832</v>
      </c>
      <c r="J42" s="40" t="s">
        <v>22</v>
      </c>
      <c r="K42" s="41">
        <v>16484</v>
      </c>
      <c r="L42" s="40" t="s">
        <v>22</v>
      </c>
      <c r="M42" s="41">
        <v>13201</v>
      </c>
      <c r="N42" s="40" t="s">
        <v>22</v>
      </c>
      <c r="O42" s="41">
        <v>8256</v>
      </c>
      <c r="P42" s="40" t="s">
        <v>22</v>
      </c>
      <c r="Q42" s="41">
        <v>5469</v>
      </c>
      <c r="R42" s="40" t="s">
        <v>22</v>
      </c>
      <c r="S42" s="41">
        <v>9467</v>
      </c>
      <c r="T42" s="40" t="s">
        <v>22</v>
      </c>
      <c r="U42" s="41">
        <v>5255</v>
      </c>
      <c r="V42" s="265"/>
      <c r="W42" s="266"/>
      <c r="X42" s="267"/>
      <c r="Y42" s="266"/>
      <c r="Z42" s="267"/>
      <c r="AA42" s="268"/>
      <c r="AB42" s="42" t="s">
        <v>22</v>
      </c>
      <c r="AC42" s="43">
        <f t="shared" si="0"/>
        <v>88463</v>
      </c>
    </row>
    <row r="43" spans="1:29" x14ac:dyDescent="0.2">
      <c r="A43" s="53"/>
      <c r="B43" s="40"/>
      <c r="C43" s="40" t="s">
        <v>16</v>
      </c>
      <c r="D43" s="40" t="s">
        <v>22</v>
      </c>
      <c r="E43" s="41">
        <v>425</v>
      </c>
      <c r="F43" s="40" t="s">
        <v>22</v>
      </c>
      <c r="G43" s="41">
        <v>4477</v>
      </c>
      <c r="H43" s="40" t="s">
        <v>22</v>
      </c>
      <c r="I43" s="41">
        <v>0</v>
      </c>
      <c r="J43" s="40" t="s">
        <v>22</v>
      </c>
      <c r="K43" s="41">
        <v>1144</v>
      </c>
      <c r="L43" s="40" t="s">
        <v>22</v>
      </c>
      <c r="M43" s="41">
        <v>922</v>
      </c>
      <c r="N43" s="40" t="s">
        <v>22</v>
      </c>
      <c r="O43" s="41">
        <v>206</v>
      </c>
      <c r="P43" s="40" t="s">
        <v>22</v>
      </c>
      <c r="Q43" s="41">
        <v>0</v>
      </c>
      <c r="R43" s="40" t="s">
        <v>22</v>
      </c>
      <c r="S43" s="41">
        <v>423</v>
      </c>
      <c r="T43" s="40" t="s">
        <v>22</v>
      </c>
      <c r="U43" s="41">
        <v>4678</v>
      </c>
      <c r="V43" s="261"/>
      <c r="W43" s="262"/>
      <c r="X43" s="263"/>
      <c r="Y43" s="262"/>
      <c r="Z43" s="263"/>
      <c r="AA43" s="264"/>
      <c r="AB43" s="42" t="s">
        <v>22</v>
      </c>
      <c r="AC43" s="43">
        <f t="shared" si="0"/>
        <v>12275</v>
      </c>
    </row>
    <row r="44" spans="1:29" x14ac:dyDescent="0.2">
      <c r="A44" s="53"/>
      <c r="B44" s="40"/>
      <c r="C44" s="40" t="s">
        <v>17</v>
      </c>
      <c r="D44" s="40" t="s">
        <v>22</v>
      </c>
      <c r="E44" s="41">
        <v>10744</v>
      </c>
      <c r="F44" s="40" t="s">
        <v>22</v>
      </c>
      <c r="G44" s="41">
        <v>17657</v>
      </c>
      <c r="H44" s="40" t="s">
        <v>22</v>
      </c>
      <c r="I44" s="41">
        <v>6832</v>
      </c>
      <c r="J44" s="40" t="s">
        <v>22</v>
      </c>
      <c r="K44" s="41">
        <v>17627</v>
      </c>
      <c r="L44" s="40" t="s">
        <v>22</v>
      </c>
      <c r="M44" s="41">
        <v>14123</v>
      </c>
      <c r="N44" s="40" t="s">
        <v>22</v>
      </c>
      <c r="O44" s="41">
        <v>8462</v>
      </c>
      <c r="P44" s="40" t="s">
        <v>22</v>
      </c>
      <c r="Q44" s="41">
        <v>5469</v>
      </c>
      <c r="R44" s="40" t="s">
        <v>22</v>
      </c>
      <c r="S44" s="41">
        <v>9890</v>
      </c>
      <c r="T44" s="40" t="s">
        <v>22</v>
      </c>
      <c r="U44" s="41">
        <v>9933</v>
      </c>
      <c r="V44" s="261"/>
      <c r="W44" s="262"/>
      <c r="X44" s="263"/>
      <c r="Y44" s="262"/>
      <c r="Z44" s="263"/>
      <c r="AA44" s="264"/>
      <c r="AB44" s="42" t="s">
        <v>22</v>
      </c>
      <c r="AC44" s="43">
        <f t="shared" si="0"/>
        <v>100737</v>
      </c>
    </row>
    <row r="45" spans="1:29" x14ac:dyDescent="0.2">
      <c r="A45" s="54">
        <v>30602</v>
      </c>
      <c r="B45" s="44" t="s">
        <v>46</v>
      </c>
      <c r="C45" s="44" t="s">
        <v>18</v>
      </c>
      <c r="D45" s="44">
        <v>27</v>
      </c>
      <c r="E45" s="45">
        <v>8505</v>
      </c>
      <c r="F45" s="44">
        <v>21</v>
      </c>
      <c r="G45" s="45">
        <v>6902</v>
      </c>
      <c r="H45" s="44">
        <v>16</v>
      </c>
      <c r="I45" s="45">
        <v>4285</v>
      </c>
      <c r="J45" s="44">
        <v>23</v>
      </c>
      <c r="K45" s="45">
        <v>6619</v>
      </c>
      <c r="L45" s="44">
        <v>27</v>
      </c>
      <c r="M45" s="45">
        <v>7629</v>
      </c>
      <c r="N45" s="44">
        <v>14</v>
      </c>
      <c r="O45" s="45">
        <v>4494</v>
      </c>
      <c r="P45" s="44">
        <v>6</v>
      </c>
      <c r="Q45" s="45">
        <v>1532</v>
      </c>
      <c r="R45" s="44">
        <v>13</v>
      </c>
      <c r="S45" s="45">
        <v>3903</v>
      </c>
      <c r="T45" s="44">
        <v>13</v>
      </c>
      <c r="U45" s="45">
        <v>3683</v>
      </c>
      <c r="V45" s="265"/>
      <c r="W45" s="266"/>
      <c r="X45" s="267"/>
      <c r="Y45" s="266"/>
      <c r="Z45" s="267"/>
      <c r="AA45" s="268"/>
      <c r="AB45" s="50">
        <f>SUMIF($D$2:$AA$2, "No. of Dwelling Units Approved", D45:AA45)</f>
        <v>160</v>
      </c>
      <c r="AC45" s="51">
        <f t="shared" si="0"/>
        <v>47552</v>
      </c>
    </row>
    <row r="46" spans="1:29" x14ac:dyDescent="0.2">
      <c r="A46" s="54"/>
      <c r="B46" s="44"/>
      <c r="C46" s="44" t="s">
        <v>109</v>
      </c>
      <c r="D46" s="44">
        <v>0</v>
      </c>
      <c r="E46" s="45">
        <v>0</v>
      </c>
      <c r="F46" s="44">
        <v>0</v>
      </c>
      <c r="G46" s="45">
        <v>0</v>
      </c>
      <c r="H46" s="44">
        <v>0</v>
      </c>
      <c r="I46" s="45">
        <v>0</v>
      </c>
      <c r="J46" s="44">
        <v>3</v>
      </c>
      <c r="K46" s="45">
        <v>408</v>
      </c>
      <c r="L46" s="44">
        <v>0</v>
      </c>
      <c r="M46" s="44">
        <v>0</v>
      </c>
      <c r="N46" s="44">
        <v>0</v>
      </c>
      <c r="O46" s="44">
        <v>0</v>
      </c>
      <c r="P46" s="44">
        <v>3</v>
      </c>
      <c r="Q46" s="44">
        <v>948</v>
      </c>
      <c r="R46" s="44">
        <v>4</v>
      </c>
      <c r="S46" s="44">
        <v>2100</v>
      </c>
      <c r="T46" s="44">
        <v>0</v>
      </c>
      <c r="U46" s="44">
        <v>0</v>
      </c>
      <c r="V46" s="265"/>
      <c r="W46" s="266"/>
      <c r="X46" s="267"/>
      <c r="Y46" s="266"/>
      <c r="Z46" s="267"/>
      <c r="AA46" s="268"/>
      <c r="AB46" s="50">
        <f t="shared" ref="AB46:AB48" si="45">SUMIF($D$2:$AA$2, "No. of Dwelling Units Approved", D46:AA46)</f>
        <v>10</v>
      </c>
      <c r="AC46" s="50">
        <f t="shared" si="0"/>
        <v>3456</v>
      </c>
    </row>
    <row r="47" spans="1:29" x14ac:dyDescent="0.2">
      <c r="A47" s="54"/>
      <c r="B47" s="44"/>
      <c r="C47" s="44" t="s">
        <v>110</v>
      </c>
      <c r="D47" s="44">
        <v>0</v>
      </c>
      <c r="E47" s="45">
        <v>0</v>
      </c>
      <c r="F47" s="44">
        <v>0</v>
      </c>
      <c r="G47" s="45">
        <v>0</v>
      </c>
      <c r="H47" s="44">
        <v>0</v>
      </c>
      <c r="I47" s="45">
        <v>0</v>
      </c>
      <c r="J47" s="44">
        <v>0</v>
      </c>
      <c r="K47" s="45">
        <v>0</v>
      </c>
      <c r="L47" s="44">
        <v>0</v>
      </c>
      <c r="M47" s="44">
        <v>0</v>
      </c>
      <c r="N47" s="44">
        <v>0</v>
      </c>
      <c r="O47" s="44">
        <v>0</v>
      </c>
      <c r="P47" s="44">
        <v>0</v>
      </c>
      <c r="Q47" s="44">
        <v>0</v>
      </c>
      <c r="R47" s="44">
        <v>0</v>
      </c>
      <c r="S47" s="44">
        <v>0</v>
      </c>
      <c r="T47" s="44">
        <v>0</v>
      </c>
      <c r="U47" s="44">
        <v>0</v>
      </c>
      <c r="V47" s="265"/>
      <c r="W47" s="266"/>
      <c r="X47" s="267"/>
      <c r="Y47" s="266"/>
      <c r="Z47" s="267"/>
      <c r="AA47" s="268"/>
      <c r="AB47" s="50">
        <f t="shared" ref="AB47" si="46">SUMIF($D$2:$AA$2, "No. of Dwelling Units Approved", D47:AA47)</f>
        <v>0</v>
      </c>
      <c r="AC47" s="50">
        <f t="shared" ref="AC47" si="47">SUMIF($D$2:$AA$2, "Value of Approvals ($000)", D47:AA47)</f>
        <v>0</v>
      </c>
    </row>
    <row r="48" spans="1:29" x14ac:dyDescent="0.2">
      <c r="A48" s="54"/>
      <c r="B48" s="44"/>
      <c r="C48" s="44" t="s">
        <v>19</v>
      </c>
      <c r="D48" s="44">
        <v>27</v>
      </c>
      <c r="E48" s="45">
        <v>8505</v>
      </c>
      <c r="F48" s="44">
        <v>21</v>
      </c>
      <c r="G48" s="45">
        <v>6902</v>
      </c>
      <c r="H48" s="44">
        <v>16</v>
      </c>
      <c r="I48" s="45">
        <v>4285</v>
      </c>
      <c r="J48" s="44">
        <v>26</v>
      </c>
      <c r="K48" s="45">
        <v>7027</v>
      </c>
      <c r="L48" s="44">
        <v>27</v>
      </c>
      <c r="M48" s="45">
        <v>7629</v>
      </c>
      <c r="N48" s="44">
        <v>14</v>
      </c>
      <c r="O48" s="45">
        <v>4494</v>
      </c>
      <c r="P48" s="44">
        <v>9</v>
      </c>
      <c r="Q48" s="45">
        <v>2480</v>
      </c>
      <c r="R48" s="44">
        <v>17</v>
      </c>
      <c r="S48" s="45">
        <v>6003</v>
      </c>
      <c r="T48" s="44">
        <v>13</v>
      </c>
      <c r="U48" s="45">
        <v>3683</v>
      </c>
      <c r="V48" s="265"/>
      <c r="W48" s="266"/>
      <c r="X48" s="267"/>
      <c r="Y48" s="266"/>
      <c r="Z48" s="267"/>
      <c r="AA48" s="268"/>
      <c r="AB48" s="50">
        <f t="shared" si="45"/>
        <v>170</v>
      </c>
      <c r="AC48" s="51">
        <f t="shared" si="0"/>
        <v>51008</v>
      </c>
    </row>
    <row r="49" spans="1:29" x14ac:dyDescent="0.2">
      <c r="A49" s="54"/>
      <c r="B49" s="44"/>
      <c r="C49" s="44" t="s">
        <v>14</v>
      </c>
      <c r="D49" s="44" t="s">
        <v>22</v>
      </c>
      <c r="E49" s="45">
        <v>2710</v>
      </c>
      <c r="F49" s="44" t="s">
        <v>22</v>
      </c>
      <c r="G49" s="45">
        <v>1959</v>
      </c>
      <c r="H49" s="44" t="s">
        <v>22</v>
      </c>
      <c r="I49" s="45">
        <v>1137</v>
      </c>
      <c r="J49" s="44" t="s">
        <v>22</v>
      </c>
      <c r="K49" s="45">
        <v>3699</v>
      </c>
      <c r="L49" s="44" t="s">
        <v>22</v>
      </c>
      <c r="M49" s="45">
        <v>2396</v>
      </c>
      <c r="N49" s="44" t="s">
        <v>22</v>
      </c>
      <c r="O49" s="45">
        <v>1435</v>
      </c>
      <c r="P49" s="44" t="s">
        <v>22</v>
      </c>
      <c r="Q49" s="45">
        <v>604</v>
      </c>
      <c r="R49" s="44" t="s">
        <v>22</v>
      </c>
      <c r="S49" s="45">
        <v>2530</v>
      </c>
      <c r="T49" s="44" t="s">
        <v>22</v>
      </c>
      <c r="U49" s="45">
        <v>2438</v>
      </c>
      <c r="V49" s="261"/>
      <c r="W49" s="262"/>
      <c r="X49" s="263"/>
      <c r="Y49" s="262"/>
      <c r="Z49" s="263"/>
      <c r="AA49" s="264"/>
      <c r="AB49" s="52" t="s">
        <v>22</v>
      </c>
      <c r="AC49" s="51">
        <f t="shared" si="0"/>
        <v>18908</v>
      </c>
    </row>
    <row r="50" spans="1:29" x14ac:dyDescent="0.2">
      <c r="A50" s="54"/>
      <c r="B50" s="44"/>
      <c r="C50" s="44" t="s">
        <v>15</v>
      </c>
      <c r="D50" s="44" t="s">
        <v>22</v>
      </c>
      <c r="E50" s="45">
        <v>11216</v>
      </c>
      <c r="F50" s="44" t="s">
        <v>22</v>
      </c>
      <c r="G50" s="45">
        <v>8861</v>
      </c>
      <c r="H50" s="44" t="s">
        <v>22</v>
      </c>
      <c r="I50" s="45">
        <v>5421</v>
      </c>
      <c r="J50" s="44" t="s">
        <v>22</v>
      </c>
      <c r="K50" s="45">
        <v>10726</v>
      </c>
      <c r="L50" s="44" t="s">
        <v>22</v>
      </c>
      <c r="M50" s="45">
        <v>10025</v>
      </c>
      <c r="N50" s="44" t="s">
        <v>22</v>
      </c>
      <c r="O50" s="45">
        <v>5928</v>
      </c>
      <c r="P50" s="44" t="s">
        <v>22</v>
      </c>
      <c r="Q50" s="45">
        <v>3084</v>
      </c>
      <c r="R50" s="44" t="s">
        <v>22</v>
      </c>
      <c r="S50" s="45">
        <v>8533</v>
      </c>
      <c r="T50" s="44" t="s">
        <v>22</v>
      </c>
      <c r="U50" s="45">
        <v>6122</v>
      </c>
      <c r="V50" s="261"/>
      <c r="W50" s="262"/>
      <c r="X50" s="263"/>
      <c r="Y50" s="262"/>
      <c r="Z50" s="263"/>
      <c r="AA50" s="264"/>
      <c r="AB50" s="52" t="s">
        <v>22</v>
      </c>
      <c r="AC50" s="51">
        <f t="shared" si="0"/>
        <v>69916</v>
      </c>
    </row>
    <row r="51" spans="1:29" x14ac:dyDescent="0.2">
      <c r="A51" s="54"/>
      <c r="B51" s="44"/>
      <c r="C51" s="44" t="s">
        <v>16</v>
      </c>
      <c r="D51" s="44" t="s">
        <v>22</v>
      </c>
      <c r="E51" s="45">
        <v>8398</v>
      </c>
      <c r="F51" s="44" t="s">
        <v>22</v>
      </c>
      <c r="G51" s="45">
        <v>17260</v>
      </c>
      <c r="H51" s="44" t="s">
        <v>22</v>
      </c>
      <c r="I51" s="45">
        <v>4118</v>
      </c>
      <c r="J51" s="44" t="s">
        <v>22</v>
      </c>
      <c r="K51" s="45">
        <v>11881</v>
      </c>
      <c r="L51" s="44" t="s">
        <v>22</v>
      </c>
      <c r="M51" s="45">
        <v>6071</v>
      </c>
      <c r="N51" s="44" t="s">
        <v>22</v>
      </c>
      <c r="O51" s="45">
        <v>20774</v>
      </c>
      <c r="P51" s="44" t="s">
        <v>22</v>
      </c>
      <c r="Q51" s="45">
        <v>7267</v>
      </c>
      <c r="R51" s="44" t="s">
        <v>22</v>
      </c>
      <c r="S51" s="45">
        <v>8575</v>
      </c>
      <c r="T51" s="44" t="s">
        <v>22</v>
      </c>
      <c r="U51" s="45">
        <v>30855</v>
      </c>
      <c r="V51" s="265"/>
      <c r="W51" s="266"/>
      <c r="X51" s="267"/>
      <c r="Y51" s="266"/>
      <c r="Z51" s="267"/>
      <c r="AA51" s="268"/>
      <c r="AB51" s="52" t="s">
        <v>22</v>
      </c>
      <c r="AC51" s="51">
        <f t="shared" si="0"/>
        <v>115199</v>
      </c>
    </row>
    <row r="52" spans="1:29" x14ac:dyDescent="0.2">
      <c r="A52" s="54"/>
      <c r="B52" s="44"/>
      <c r="C52" s="44" t="s">
        <v>17</v>
      </c>
      <c r="D52" s="44" t="s">
        <v>22</v>
      </c>
      <c r="E52" s="45">
        <v>19614</v>
      </c>
      <c r="F52" s="44" t="s">
        <v>22</v>
      </c>
      <c r="G52" s="45">
        <v>26122</v>
      </c>
      <c r="H52" s="44" t="s">
        <v>22</v>
      </c>
      <c r="I52" s="45">
        <v>9540</v>
      </c>
      <c r="J52" s="44" t="s">
        <v>22</v>
      </c>
      <c r="K52" s="45">
        <v>22607</v>
      </c>
      <c r="L52" s="44" t="s">
        <v>22</v>
      </c>
      <c r="M52" s="45">
        <v>16096</v>
      </c>
      <c r="N52" s="44" t="s">
        <v>22</v>
      </c>
      <c r="O52" s="45">
        <v>26702</v>
      </c>
      <c r="P52" s="44" t="s">
        <v>22</v>
      </c>
      <c r="Q52" s="45">
        <v>10352</v>
      </c>
      <c r="R52" s="44" t="s">
        <v>22</v>
      </c>
      <c r="S52" s="45">
        <v>17108</v>
      </c>
      <c r="T52" s="44" t="s">
        <v>22</v>
      </c>
      <c r="U52" s="45">
        <v>36977</v>
      </c>
      <c r="V52" s="265"/>
      <c r="W52" s="266"/>
      <c r="X52" s="267"/>
      <c r="Y52" s="266"/>
      <c r="Z52" s="267"/>
      <c r="AA52" s="268"/>
      <c r="AB52" s="52" t="s">
        <v>22</v>
      </c>
      <c r="AC52" s="51">
        <f t="shared" si="0"/>
        <v>185118</v>
      </c>
    </row>
    <row r="53" spans="1:29" x14ac:dyDescent="0.2">
      <c r="A53" s="82" t="s">
        <v>68</v>
      </c>
      <c r="B53" s="90" t="s">
        <v>93</v>
      </c>
      <c r="C53" s="46" t="s">
        <v>18</v>
      </c>
      <c r="D53" s="46">
        <f>D37+D45</f>
        <v>48</v>
      </c>
      <c r="E53" s="47">
        <f>E37+E45</f>
        <v>18125</v>
      </c>
      <c r="F53" s="46">
        <f>F37+F45</f>
        <v>51</v>
      </c>
      <c r="G53" s="47">
        <f>G37+G45</f>
        <v>18723</v>
      </c>
      <c r="H53" s="46">
        <f t="shared" ref="H53:I53" si="48">H37+H45</f>
        <v>28</v>
      </c>
      <c r="I53" s="47">
        <f t="shared" si="48"/>
        <v>9968</v>
      </c>
      <c r="J53" s="46">
        <f t="shared" ref="J53:K53" si="49">J37+J45</f>
        <v>61</v>
      </c>
      <c r="K53" s="47">
        <f t="shared" si="49"/>
        <v>20684</v>
      </c>
      <c r="L53" s="46">
        <f t="shared" ref="L53:M53" si="50">L37+L45</f>
        <v>56</v>
      </c>
      <c r="M53" s="47">
        <f t="shared" si="50"/>
        <v>16200</v>
      </c>
      <c r="N53" s="46">
        <f t="shared" ref="N53:O53" si="51">N37+N45</f>
        <v>37</v>
      </c>
      <c r="O53" s="47">
        <f t="shared" si="51"/>
        <v>11907</v>
      </c>
      <c r="P53" s="46">
        <f t="shared" ref="P53:Q53" si="52">P37+P45</f>
        <v>21</v>
      </c>
      <c r="Q53" s="47">
        <f t="shared" si="52"/>
        <v>6349</v>
      </c>
      <c r="R53" s="46">
        <f t="shared" ref="R53:S53" si="53">R37+R45</f>
        <v>34</v>
      </c>
      <c r="S53" s="47">
        <f t="shared" si="53"/>
        <v>9206</v>
      </c>
      <c r="T53" s="46">
        <f t="shared" ref="T53:U53" si="54">T37+T45</f>
        <v>26</v>
      </c>
      <c r="U53" s="47">
        <f t="shared" si="54"/>
        <v>7813</v>
      </c>
      <c r="V53" s="265"/>
      <c r="W53" s="266"/>
      <c r="X53" s="267"/>
      <c r="Y53" s="266"/>
      <c r="Z53" s="267"/>
      <c r="AA53" s="268"/>
      <c r="AB53" s="46">
        <f>SUMIF($D$2:$AA$2, "No. of Dwelling Units Approved", D53:AA53)</f>
        <v>362</v>
      </c>
      <c r="AC53" s="47">
        <f t="shared" si="0"/>
        <v>118975</v>
      </c>
    </row>
    <row r="54" spans="1:29" x14ac:dyDescent="0.2">
      <c r="A54" s="82"/>
      <c r="B54" s="90"/>
      <c r="C54" s="46" t="s">
        <v>109</v>
      </c>
      <c r="D54" s="46">
        <f t="shared" ref="D54:E55" si="55">D38+D46</f>
        <v>0</v>
      </c>
      <c r="E54" s="47">
        <f t="shared" si="55"/>
        <v>0</v>
      </c>
      <c r="F54" s="46">
        <f t="shared" ref="F54:F55" si="56">F38+F46</f>
        <v>0</v>
      </c>
      <c r="G54" s="47">
        <f t="shared" ref="G54:I55" si="57">G38+G46</f>
        <v>0</v>
      </c>
      <c r="H54" s="46">
        <f t="shared" si="57"/>
        <v>0</v>
      </c>
      <c r="I54" s="47">
        <f t="shared" si="57"/>
        <v>0</v>
      </c>
      <c r="J54" s="46">
        <f t="shared" ref="J54:K55" si="58">J38+J46</f>
        <v>3</v>
      </c>
      <c r="K54" s="47">
        <f t="shared" si="58"/>
        <v>408</v>
      </c>
      <c r="L54" s="46">
        <f t="shared" ref="L54:M55" si="59">L38+L46</f>
        <v>12</v>
      </c>
      <c r="M54" s="47">
        <f t="shared" si="59"/>
        <v>3300</v>
      </c>
      <c r="N54" s="46">
        <f t="shared" ref="N54:O55" si="60">N38+N46</f>
        <v>0</v>
      </c>
      <c r="O54" s="46">
        <f t="shared" si="60"/>
        <v>0</v>
      </c>
      <c r="P54" s="46">
        <f t="shared" ref="P54:Q55" si="61">P38+P46</f>
        <v>3</v>
      </c>
      <c r="Q54" s="46">
        <f t="shared" si="61"/>
        <v>948</v>
      </c>
      <c r="R54" s="46">
        <f t="shared" ref="R54:S55" si="62">R38+R46</f>
        <v>12</v>
      </c>
      <c r="S54" s="46">
        <f t="shared" si="62"/>
        <v>4300</v>
      </c>
      <c r="T54" s="46">
        <f t="shared" ref="T54:U55" si="63">T38+T46</f>
        <v>0</v>
      </c>
      <c r="U54" s="46">
        <f t="shared" si="63"/>
        <v>0</v>
      </c>
      <c r="V54" s="265"/>
      <c r="W54" s="266"/>
      <c r="X54" s="267"/>
      <c r="Y54" s="266"/>
      <c r="Z54" s="267"/>
      <c r="AA54" s="268"/>
      <c r="AB54" s="46">
        <f t="shared" ref="AB54:AB56" si="64">SUMIF($D$2:$AA$2, "No. of Dwelling Units Approved", D54:AA54)</f>
        <v>30</v>
      </c>
      <c r="AC54" s="46">
        <f t="shared" si="0"/>
        <v>8956</v>
      </c>
    </row>
    <row r="55" spans="1:29" x14ac:dyDescent="0.2">
      <c r="A55" s="82"/>
      <c r="B55" s="90"/>
      <c r="C55" s="46" t="s">
        <v>110</v>
      </c>
      <c r="D55" s="46">
        <f t="shared" si="55"/>
        <v>0</v>
      </c>
      <c r="E55" s="47">
        <f t="shared" si="55"/>
        <v>0</v>
      </c>
      <c r="F55" s="46">
        <f t="shared" si="56"/>
        <v>0</v>
      </c>
      <c r="G55" s="47">
        <f t="shared" si="57"/>
        <v>0</v>
      </c>
      <c r="H55" s="46">
        <f t="shared" si="57"/>
        <v>0</v>
      </c>
      <c r="I55" s="47">
        <f t="shared" si="57"/>
        <v>0</v>
      </c>
      <c r="J55" s="46">
        <f t="shared" si="58"/>
        <v>0</v>
      </c>
      <c r="K55" s="47">
        <f t="shared" si="58"/>
        <v>0</v>
      </c>
      <c r="L55" s="46">
        <f t="shared" si="59"/>
        <v>0</v>
      </c>
      <c r="M55" s="47">
        <f t="shared" si="59"/>
        <v>0</v>
      </c>
      <c r="N55" s="46">
        <f t="shared" si="60"/>
        <v>0</v>
      </c>
      <c r="O55" s="46">
        <f t="shared" si="60"/>
        <v>0</v>
      </c>
      <c r="P55" s="46">
        <f t="shared" si="61"/>
        <v>0</v>
      </c>
      <c r="Q55" s="46">
        <f t="shared" si="61"/>
        <v>0</v>
      </c>
      <c r="R55" s="46">
        <f t="shared" si="62"/>
        <v>0</v>
      </c>
      <c r="S55" s="46">
        <f t="shared" si="62"/>
        <v>0</v>
      </c>
      <c r="T55" s="46">
        <f t="shared" si="63"/>
        <v>0</v>
      </c>
      <c r="U55" s="46">
        <f t="shared" si="63"/>
        <v>0</v>
      </c>
      <c r="V55" s="261"/>
      <c r="W55" s="262"/>
      <c r="X55" s="263"/>
      <c r="Y55" s="262"/>
      <c r="Z55" s="263"/>
      <c r="AA55" s="264"/>
      <c r="AB55" s="46">
        <f t="shared" ref="AB55" si="65">SUMIF($D$2:$AA$2, "No. of Dwelling Units Approved", D55:AA55)</f>
        <v>0</v>
      </c>
      <c r="AC55" s="46">
        <f t="shared" ref="AC55" si="66">SUMIF($D$2:$AA$2, "Value of Approvals ($000)", D55:AA55)</f>
        <v>0</v>
      </c>
    </row>
    <row r="56" spans="1:29" x14ac:dyDescent="0.2">
      <c r="A56" s="82"/>
      <c r="B56" s="46"/>
      <c r="C56" s="46" t="s">
        <v>19</v>
      </c>
      <c r="D56" s="46">
        <f>D40+D48</f>
        <v>48</v>
      </c>
      <c r="E56" s="47">
        <f>E40+E48</f>
        <v>18125</v>
      </c>
      <c r="F56" s="46">
        <f t="shared" ref="F56" si="67">F40+F48</f>
        <v>51</v>
      </c>
      <c r="G56" s="47">
        <f t="shared" ref="G56:I56" si="68">G40+G48</f>
        <v>18723</v>
      </c>
      <c r="H56" s="46">
        <f t="shared" si="68"/>
        <v>28</v>
      </c>
      <c r="I56" s="47">
        <f t="shared" si="68"/>
        <v>9968</v>
      </c>
      <c r="J56" s="46">
        <f t="shared" ref="J56:K56" si="69">J40+J48</f>
        <v>64</v>
      </c>
      <c r="K56" s="47">
        <f t="shared" si="69"/>
        <v>21092</v>
      </c>
      <c r="L56" s="46">
        <f t="shared" ref="L56:M56" si="70">L40+L48</f>
        <v>68</v>
      </c>
      <c r="M56" s="47">
        <f t="shared" si="70"/>
        <v>19500</v>
      </c>
      <c r="N56" s="46">
        <f t="shared" ref="N56:O56" si="71">N40+N48</f>
        <v>37</v>
      </c>
      <c r="O56" s="47">
        <f t="shared" si="71"/>
        <v>11907</v>
      </c>
      <c r="P56" s="46">
        <f t="shared" ref="P56:Q56" si="72">P40+P48</f>
        <v>24</v>
      </c>
      <c r="Q56" s="47">
        <f t="shared" si="72"/>
        <v>7297</v>
      </c>
      <c r="R56" s="46">
        <f t="shared" ref="R56:S56" si="73">R40+R48</f>
        <v>46</v>
      </c>
      <c r="S56" s="47">
        <f t="shared" si="73"/>
        <v>13506</v>
      </c>
      <c r="T56" s="46">
        <f t="shared" ref="T56:U56" si="74">T40+T48</f>
        <v>26</v>
      </c>
      <c r="U56" s="47">
        <f t="shared" si="74"/>
        <v>7813</v>
      </c>
      <c r="V56" s="261"/>
      <c r="W56" s="262"/>
      <c r="X56" s="263"/>
      <c r="Y56" s="262"/>
      <c r="Z56" s="263"/>
      <c r="AA56" s="264"/>
      <c r="AB56" s="46">
        <f t="shared" si="64"/>
        <v>392</v>
      </c>
      <c r="AC56" s="47">
        <f t="shared" si="0"/>
        <v>127931</v>
      </c>
    </row>
    <row r="57" spans="1:29" x14ac:dyDescent="0.2">
      <c r="A57" s="82"/>
      <c r="B57" s="46"/>
      <c r="C57" s="46" t="s">
        <v>14</v>
      </c>
      <c r="D57" s="46" t="s">
        <v>22</v>
      </c>
      <c r="E57" s="47">
        <f>E41+E49</f>
        <v>3409</v>
      </c>
      <c r="F57" s="46" t="s">
        <v>22</v>
      </c>
      <c r="G57" s="47">
        <f>G41+G49</f>
        <v>3319</v>
      </c>
      <c r="H57" s="46" t="s">
        <v>22</v>
      </c>
      <c r="I57" s="47">
        <f t="shared" ref="I57:K57" si="75">I41+I49</f>
        <v>2285</v>
      </c>
      <c r="J57" s="46" t="s">
        <v>22</v>
      </c>
      <c r="K57" s="47">
        <f t="shared" si="75"/>
        <v>6117</v>
      </c>
      <c r="L57" s="46" t="s">
        <v>22</v>
      </c>
      <c r="M57" s="47">
        <f t="shared" ref="M57:O57" si="76">M41+M49</f>
        <v>3726</v>
      </c>
      <c r="N57" s="46" t="s">
        <v>22</v>
      </c>
      <c r="O57" s="47">
        <f t="shared" si="76"/>
        <v>2278</v>
      </c>
      <c r="P57" s="46" t="s">
        <v>22</v>
      </c>
      <c r="Q57" s="47">
        <f t="shared" ref="Q57:S57" si="77">Q41+Q49</f>
        <v>1256</v>
      </c>
      <c r="R57" s="46" t="s">
        <v>22</v>
      </c>
      <c r="S57" s="47">
        <f t="shared" si="77"/>
        <v>4494</v>
      </c>
      <c r="T57" s="46" t="s">
        <v>22</v>
      </c>
      <c r="U57" s="47">
        <f t="shared" ref="U57:W57" si="78">U41+U49</f>
        <v>3563</v>
      </c>
      <c r="V57" s="265"/>
      <c r="W57" s="266"/>
      <c r="X57" s="267"/>
      <c r="Y57" s="266"/>
      <c r="Z57" s="267"/>
      <c r="AA57" s="268"/>
      <c r="AB57" s="46" t="s">
        <v>22</v>
      </c>
      <c r="AC57" s="47">
        <f t="shared" si="0"/>
        <v>30447</v>
      </c>
    </row>
    <row r="58" spans="1:29" x14ac:dyDescent="0.2">
      <c r="A58" s="82"/>
      <c r="B58" s="46"/>
      <c r="C58" s="46" t="s">
        <v>15</v>
      </c>
      <c r="D58" s="46" t="s">
        <v>22</v>
      </c>
      <c r="E58" s="47">
        <f>E42+E50</f>
        <v>21535</v>
      </c>
      <c r="F58" s="46" t="s">
        <v>22</v>
      </c>
      <c r="G58" s="47">
        <f>G42+G50</f>
        <v>22041</v>
      </c>
      <c r="H58" s="46" t="s">
        <v>22</v>
      </c>
      <c r="I58" s="47">
        <f t="shared" ref="I58:K58" si="79">I42+I50</f>
        <v>12253</v>
      </c>
      <c r="J58" s="46" t="s">
        <v>22</v>
      </c>
      <c r="K58" s="47">
        <f t="shared" si="79"/>
        <v>27210</v>
      </c>
      <c r="L58" s="46" t="s">
        <v>22</v>
      </c>
      <c r="M58" s="47">
        <f t="shared" ref="M58:O58" si="80">M42+M50</f>
        <v>23226</v>
      </c>
      <c r="N58" s="46" t="s">
        <v>22</v>
      </c>
      <c r="O58" s="47">
        <f t="shared" si="80"/>
        <v>14184</v>
      </c>
      <c r="P58" s="46" t="s">
        <v>22</v>
      </c>
      <c r="Q58" s="47">
        <f t="shared" ref="Q58:S58" si="81">Q42+Q50</f>
        <v>8553</v>
      </c>
      <c r="R58" s="46" t="s">
        <v>22</v>
      </c>
      <c r="S58" s="47">
        <f t="shared" si="81"/>
        <v>18000</v>
      </c>
      <c r="T58" s="46" t="s">
        <v>22</v>
      </c>
      <c r="U58" s="47">
        <f t="shared" ref="U58:W58" si="82">U42+U50</f>
        <v>11377</v>
      </c>
      <c r="V58" s="265"/>
      <c r="W58" s="266"/>
      <c r="X58" s="267"/>
      <c r="Y58" s="266"/>
      <c r="Z58" s="267"/>
      <c r="AA58" s="268"/>
      <c r="AB58" s="46" t="s">
        <v>22</v>
      </c>
      <c r="AC58" s="47">
        <f t="shared" si="0"/>
        <v>158379</v>
      </c>
    </row>
    <row r="59" spans="1:29" x14ac:dyDescent="0.2">
      <c r="A59" s="82"/>
      <c r="B59" s="46"/>
      <c r="C59" s="46" t="s">
        <v>16</v>
      </c>
      <c r="D59" s="46" t="s">
        <v>22</v>
      </c>
      <c r="E59" s="47">
        <f>E43+E51</f>
        <v>8823</v>
      </c>
      <c r="F59" s="46" t="s">
        <v>22</v>
      </c>
      <c r="G59" s="47">
        <f>G43+G51</f>
        <v>21737</v>
      </c>
      <c r="H59" s="46" t="s">
        <v>22</v>
      </c>
      <c r="I59" s="47">
        <f t="shared" ref="I59:K59" si="83">I43+I51</f>
        <v>4118</v>
      </c>
      <c r="J59" s="46" t="s">
        <v>22</v>
      </c>
      <c r="K59" s="47">
        <f t="shared" si="83"/>
        <v>13025</v>
      </c>
      <c r="L59" s="46" t="s">
        <v>22</v>
      </c>
      <c r="M59" s="47">
        <f t="shared" ref="M59:O59" si="84">M43+M51</f>
        <v>6993</v>
      </c>
      <c r="N59" s="46" t="s">
        <v>22</v>
      </c>
      <c r="O59" s="47">
        <f t="shared" si="84"/>
        <v>20980</v>
      </c>
      <c r="P59" s="46" t="s">
        <v>22</v>
      </c>
      <c r="Q59" s="47">
        <f t="shared" ref="Q59:S59" si="85">Q43+Q51</f>
        <v>7267</v>
      </c>
      <c r="R59" s="46" t="s">
        <v>22</v>
      </c>
      <c r="S59" s="47">
        <f t="shared" si="85"/>
        <v>8998</v>
      </c>
      <c r="T59" s="46" t="s">
        <v>22</v>
      </c>
      <c r="U59" s="47">
        <f t="shared" ref="U59:W59" si="86">U43+U51</f>
        <v>35533</v>
      </c>
      <c r="V59" s="265"/>
      <c r="W59" s="266"/>
      <c r="X59" s="267"/>
      <c r="Y59" s="266"/>
      <c r="Z59" s="267"/>
      <c r="AA59" s="268"/>
      <c r="AB59" s="46" t="s">
        <v>22</v>
      </c>
      <c r="AC59" s="47">
        <f t="shared" si="0"/>
        <v>127474</v>
      </c>
    </row>
    <row r="60" spans="1:29" x14ac:dyDescent="0.2">
      <c r="A60" s="83"/>
      <c r="B60" s="48"/>
      <c r="C60" s="48" t="s">
        <v>17</v>
      </c>
      <c r="D60" s="48" t="s">
        <v>22</v>
      </c>
      <c r="E60" s="49">
        <f>E44+E52</f>
        <v>30358</v>
      </c>
      <c r="F60" s="48" t="s">
        <v>22</v>
      </c>
      <c r="G60" s="49">
        <f>G44+G52</f>
        <v>43779</v>
      </c>
      <c r="H60" s="48" t="s">
        <v>22</v>
      </c>
      <c r="I60" s="49">
        <f t="shared" ref="I60:K60" si="87">I44+I52</f>
        <v>16372</v>
      </c>
      <c r="J60" s="48" t="s">
        <v>22</v>
      </c>
      <c r="K60" s="49">
        <f t="shared" si="87"/>
        <v>40234</v>
      </c>
      <c r="L60" s="48" t="s">
        <v>22</v>
      </c>
      <c r="M60" s="49">
        <f t="shared" ref="M60:O60" si="88">M44+M52</f>
        <v>30219</v>
      </c>
      <c r="N60" s="48" t="s">
        <v>22</v>
      </c>
      <c r="O60" s="49">
        <f t="shared" si="88"/>
        <v>35164</v>
      </c>
      <c r="P60" s="48" t="s">
        <v>22</v>
      </c>
      <c r="Q60" s="49">
        <f t="shared" ref="Q60:S60" si="89">Q44+Q52</f>
        <v>15821</v>
      </c>
      <c r="R60" s="48" t="s">
        <v>22</v>
      </c>
      <c r="S60" s="49">
        <f t="shared" si="89"/>
        <v>26998</v>
      </c>
      <c r="T60" s="48" t="s">
        <v>22</v>
      </c>
      <c r="U60" s="49">
        <f t="shared" ref="U60:W60" si="90">U44+U52</f>
        <v>46910</v>
      </c>
      <c r="V60" s="269"/>
      <c r="W60" s="270"/>
      <c r="X60" s="271"/>
      <c r="Y60" s="270"/>
      <c r="Z60" s="271"/>
      <c r="AA60" s="272"/>
      <c r="AB60" s="48" t="s">
        <v>22</v>
      </c>
      <c r="AC60" s="49">
        <f t="shared" si="0"/>
        <v>285855</v>
      </c>
    </row>
  </sheetData>
  <mergeCells count="17">
    <mergeCell ref="V1:W1"/>
    <mergeCell ref="X1:Y1"/>
    <mergeCell ref="Z1:AA1"/>
    <mergeCell ref="F1:G1"/>
    <mergeCell ref="AB1:AC1"/>
    <mergeCell ref="H1:I1"/>
    <mergeCell ref="J1:K1"/>
    <mergeCell ref="L1:M1"/>
    <mergeCell ref="N1:O1"/>
    <mergeCell ref="P1:Q1"/>
    <mergeCell ref="R1:S1"/>
    <mergeCell ref="T1:U1"/>
    <mergeCell ref="A27:A34"/>
    <mergeCell ref="A1:A2"/>
    <mergeCell ref="B1:B2"/>
    <mergeCell ref="C1:C2"/>
    <mergeCell ref="D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R52"/>
  <sheetViews>
    <sheetView tabSelected="1" zoomScale="55" zoomScaleNormal="55" workbookViewId="0">
      <pane xSplit="1" ySplit="2" topLeftCell="DH3" activePane="bottomRight" state="frozenSplit"/>
      <selection pane="topRight" activeCell="N1" sqref="N1"/>
      <selection pane="bottomLeft" activeCell="A8" sqref="A8"/>
      <selection pane="bottomRight" activeCell="EK52" sqref="EK52"/>
    </sheetView>
  </sheetViews>
  <sheetFormatPr defaultRowHeight="15" x14ac:dyDescent="0.25"/>
  <cols>
    <col min="1" max="1" width="31.7109375" style="114" customWidth="1"/>
    <col min="2" max="9" width="12.42578125" style="114" customWidth="1"/>
    <col min="10" max="10" width="12.42578125" style="115" customWidth="1"/>
    <col min="11" max="11" width="9.140625" style="114"/>
    <col min="12" max="20" width="13.42578125" style="114" customWidth="1"/>
    <col min="21" max="21" width="9.140625" style="114"/>
    <col min="22" max="30" width="14.85546875" style="114" customWidth="1"/>
    <col min="31" max="31" width="9.140625" style="114"/>
    <col min="32" max="40" width="13.7109375" style="114" customWidth="1"/>
    <col min="41" max="41" width="12.5703125" style="114" customWidth="1"/>
    <col min="42" max="50" width="14.42578125" style="114" customWidth="1"/>
    <col min="51" max="51" width="15.28515625" style="114" customWidth="1"/>
    <col min="52" max="60" width="16.5703125" style="114" customWidth="1"/>
    <col min="61" max="61" width="14.5703125" style="114" customWidth="1"/>
    <col min="62" max="70" width="16.5703125" style="114" customWidth="1"/>
    <col min="71" max="71" width="16.7109375" style="114" customWidth="1"/>
    <col min="72" max="80" width="15.5703125" style="114" customWidth="1"/>
    <col min="81" max="81" width="13.85546875" style="114" customWidth="1"/>
    <col min="82" max="90" width="15.140625" style="114" customWidth="1"/>
    <col min="91" max="91" width="9.140625" style="114"/>
    <col min="92" max="100" width="15.140625" style="114" customWidth="1"/>
    <col min="101" max="101" width="9.7109375" style="115" customWidth="1"/>
    <col min="102" max="102" width="33.7109375" style="115" customWidth="1"/>
    <col min="103" max="111" width="16.7109375" style="115" customWidth="1"/>
    <col min="112" max="112" width="9.7109375" style="115" customWidth="1"/>
    <col min="113" max="113" width="36" style="114" customWidth="1"/>
    <col min="114" max="122" width="15.7109375" style="114" customWidth="1"/>
    <col min="123" max="16384" width="9.140625" style="114"/>
  </cols>
  <sheetData>
    <row r="1" spans="1:122" ht="24" customHeight="1" thickBot="1" x14ac:dyDescent="0.3">
      <c r="B1" s="222">
        <v>43282</v>
      </c>
      <c r="C1" s="222"/>
      <c r="D1" s="222"/>
      <c r="E1" s="222"/>
      <c r="F1" s="222"/>
      <c r="G1" s="222"/>
      <c r="H1" s="222"/>
      <c r="I1" s="222"/>
      <c r="J1" s="142"/>
      <c r="L1" s="222">
        <v>43313</v>
      </c>
      <c r="M1" s="222"/>
      <c r="N1" s="222"/>
      <c r="O1" s="222"/>
      <c r="P1" s="222"/>
      <c r="Q1" s="222"/>
      <c r="R1" s="222"/>
      <c r="S1" s="222"/>
      <c r="T1" s="222"/>
      <c r="V1" s="222">
        <v>43344</v>
      </c>
      <c r="W1" s="222"/>
      <c r="X1" s="222"/>
      <c r="Y1" s="222"/>
      <c r="Z1" s="222"/>
      <c r="AA1" s="222"/>
      <c r="AB1" s="222"/>
      <c r="AC1" s="222"/>
      <c r="AD1" s="222"/>
      <c r="AF1" s="222">
        <v>43374</v>
      </c>
      <c r="AG1" s="222"/>
      <c r="AH1" s="222"/>
      <c r="AI1" s="222"/>
      <c r="AJ1" s="222"/>
      <c r="AK1" s="222"/>
      <c r="AL1" s="222"/>
      <c r="AM1" s="222"/>
      <c r="AN1" s="222"/>
      <c r="AP1" s="222">
        <v>43405</v>
      </c>
      <c r="AQ1" s="222"/>
      <c r="AR1" s="222"/>
      <c r="AS1" s="222"/>
      <c r="AT1" s="222"/>
      <c r="AU1" s="222"/>
      <c r="AV1" s="222"/>
      <c r="AW1" s="222"/>
      <c r="AX1" s="222"/>
      <c r="AZ1" s="222">
        <v>43435</v>
      </c>
      <c r="BA1" s="222"/>
      <c r="BB1" s="222"/>
      <c r="BC1" s="222"/>
      <c r="BD1" s="222"/>
      <c r="BE1" s="222"/>
      <c r="BF1" s="222"/>
      <c r="BG1" s="222"/>
      <c r="BH1" s="222"/>
      <c r="BJ1" s="222">
        <v>43466</v>
      </c>
      <c r="BK1" s="222"/>
      <c r="BL1" s="222"/>
      <c r="BM1" s="222"/>
      <c r="BN1" s="222"/>
      <c r="BO1" s="222"/>
      <c r="BP1" s="222"/>
      <c r="BQ1" s="222"/>
      <c r="BR1" s="222"/>
      <c r="BT1" s="222">
        <v>43497</v>
      </c>
      <c r="BU1" s="222"/>
      <c r="BV1" s="222"/>
      <c r="BW1" s="222"/>
      <c r="BX1" s="222"/>
      <c r="BY1" s="222"/>
      <c r="BZ1" s="222"/>
      <c r="CA1" s="222"/>
      <c r="CB1" s="222"/>
      <c r="CD1" s="222">
        <v>43525</v>
      </c>
      <c r="CE1" s="222"/>
      <c r="CF1" s="222"/>
      <c r="CG1" s="222"/>
      <c r="CH1" s="222"/>
      <c r="CI1" s="222"/>
      <c r="CJ1" s="222"/>
      <c r="CK1" s="222"/>
      <c r="CL1" s="222"/>
      <c r="CN1" s="222">
        <v>43556</v>
      </c>
      <c r="CO1" s="222"/>
      <c r="CP1" s="222"/>
      <c r="CQ1" s="222"/>
      <c r="CR1" s="222"/>
      <c r="CS1" s="222"/>
      <c r="CT1" s="222"/>
      <c r="CU1" s="222"/>
      <c r="CV1" s="222"/>
      <c r="CW1" s="142"/>
      <c r="CX1" s="142"/>
      <c r="CY1" s="142"/>
      <c r="CZ1" s="142"/>
      <c r="DA1" s="142"/>
      <c r="DB1" s="142"/>
      <c r="DC1" s="142"/>
      <c r="DD1" s="142"/>
      <c r="DE1" s="142"/>
      <c r="DF1" s="142"/>
      <c r="DG1" s="142"/>
      <c r="DH1" s="142"/>
    </row>
    <row r="2" spans="1:122" ht="100.5" customHeight="1" x14ac:dyDescent="0.25">
      <c r="A2" s="143" t="s">
        <v>135</v>
      </c>
      <c r="B2" s="144" t="s">
        <v>113</v>
      </c>
      <c r="C2" s="144" t="s">
        <v>114</v>
      </c>
      <c r="D2" s="144" t="s">
        <v>115</v>
      </c>
      <c r="E2" s="145" t="s">
        <v>116</v>
      </c>
      <c r="F2" s="145" t="s">
        <v>117</v>
      </c>
      <c r="G2" s="145" t="s">
        <v>118</v>
      </c>
      <c r="H2" s="146" t="s">
        <v>119</v>
      </c>
      <c r="I2" s="146" t="s">
        <v>120</v>
      </c>
      <c r="J2" s="147" t="s">
        <v>121</v>
      </c>
      <c r="L2" s="144" t="s">
        <v>113</v>
      </c>
      <c r="M2" s="144" t="s">
        <v>114</v>
      </c>
      <c r="N2" s="144" t="s">
        <v>115</v>
      </c>
      <c r="O2" s="145" t="s">
        <v>116</v>
      </c>
      <c r="P2" s="145" t="s">
        <v>117</v>
      </c>
      <c r="Q2" s="145" t="s">
        <v>118</v>
      </c>
      <c r="R2" s="146" t="s">
        <v>119</v>
      </c>
      <c r="S2" s="146" t="s">
        <v>120</v>
      </c>
      <c r="T2" s="147" t="s">
        <v>121</v>
      </c>
      <c r="V2" s="144" t="s">
        <v>113</v>
      </c>
      <c r="W2" s="144" t="s">
        <v>114</v>
      </c>
      <c r="X2" s="144" t="s">
        <v>115</v>
      </c>
      <c r="Y2" s="145" t="s">
        <v>116</v>
      </c>
      <c r="Z2" s="145" t="s">
        <v>117</v>
      </c>
      <c r="AA2" s="145" t="s">
        <v>118</v>
      </c>
      <c r="AB2" s="146" t="s">
        <v>119</v>
      </c>
      <c r="AC2" s="146" t="s">
        <v>120</v>
      </c>
      <c r="AD2" s="147" t="s">
        <v>121</v>
      </c>
      <c r="AF2" s="144" t="s">
        <v>113</v>
      </c>
      <c r="AG2" s="144" t="s">
        <v>114</v>
      </c>
      <c r="AH2" s="144" t="s">
        <v>115</v>
      </c>
      <c r="AI2" s="145" t="s">
        <v>116</v>
      </c>
      <c r="AJ2" s="145" t="s">
        <v>117</v>
      </c>
      <c r="AK2" s="145" t="s">
        <v>118</v>
      </c>
      <c r="AL2" s="146" t="s">
        <v>119</v>
      </c>
      <c r="AM2" s="146" t="s">
        <v>120</v>
      </c>
      <c r="AN2" s="147" t="s">
        <v>121</v>
      </c>
      <c r="AP2" s="144" t="s">
        <v>113</v>
      </c>
      <c r="AQ2" s="144" t="s">
        <v>114</v>
      </c>
      <c r="AR2" s="144" t="s">
        <v>115</v>
      </c>
      <c r="AS2" s="145" t="s">
        <v>116</v>
      </c>
      <c r="AT2" s="145" t="s">
        <v>117</v>
      </c>
      <c r="AU2" s="145" t="s">
        <v>118</v>
      </c>
      <c r="AV2" s="146" t="s">
        <v>119</v>
      </c>
      <c r="AW2" s="146" t="s">
        <v>120</v>
      </c>
      <c r="AX2" s="147" t="s">
        <v>121</v>
      </c>
      <c r="AZ2" s="144" t="s">
        <v>113</v>
      </c>
      <c r="BA2" s="144" t="s">
        <v>114</v>
      </c>
      <c r="BB2" s="144" t="s">
        <v>115</v>
      </c>
      <c r="BC2" s="145" t="s">
        <v>116</v>
      </c>
      <c r="BD2" s="145" t="s">
        <v>117</v>
      </c>
      <c r="BE2" s="145" t="s">
        <v>118</v>
      </c>
      <c r="BF2" s="146" t="s">
        <v>119</v>
      </c>
      <c r="BG2" s="146" t="s">
        <v>120</v>
      </c>
      <c r="BH2" s="147" t="s">
        <v>121</v>
      </c>
      <c r="BJ2" s="144" t="s">
        <v>113</v>
      </c>
      <c r="BK2" s="144" t="s">
        <v>114</v>
      </c>
      <c r="BL2" s="144" t="s">
        <v>115</v>
      </c>
      <c r="BM2" s="145" t="s">
        <v>116</v>
      </c>
      <c r="BN2" s="145" t="s">
        <v>117</v>
      </c>
      <c r="BO2" s="145" t="s">
        <v>118</v>
      </c>
      <c r="BP2" s="146" t="s">
        <v>119</v>
      </c>
      <c r="BQ2" s="146" t="s">
        <v>120</v>
      </c>
      <c r="BR2" s="147" t="s">
        <v>121</v>
      </c>
      <c r="BT2" s="144" t="s">
        <v>113</v>
      </c>
      <c r="BU2" s="144" t="s">
        <v>114</v>
      </c>
      <c r="BV2" s="144" t="s">
        <v>115</v>
      </c>
      <c r="BW2" s="145" t="s">
        <v>116</v>
      </c>
      <c r="BX2" s="145" t="s">
        <v>117</v>
      </c>
      <c r="BY2" s="145" t="s">
        <v>118</v>
      </c>
      <c r="BZ2" s="146" t="s">
        <v>119</v>
      </c>
      <c r="CA2" s="146" t="s">
        <v>120</v>
      </c>
      <c r="CB2" s="147" t="s">
        <v>121</v>
      </c>
      <c r="CD2" s="144" t="s">
        <v>113</v>
      </c>
      <c r="CE2" s="144" t="s">
        <v>114</v>
      </c>
      <c r="CF2" s="144" t="s">
        <v>115</v>
      </c>
      <c r="CG2" s="145" t="s">
        <v>116</v>
      </c>
      <c r="CH2" s="145" t="s">
        <v>117</v>
      </c>
      <c r="CI2" s="145" t="s">
        <v>118</v>
      </c>
      <c r="CJ2" s="146" t="s">
        <v>119</v>
      </c>
      <c r="CK2" s="146" t="s">
        <v>120</v>
      </c>
      <c r="CL2" s="147" t="s">
        <v>121</v>
      </c>
      <c r="CN2" s="144" t="s">
        <v>113</v>
      </c>
      <c r="CO2" s="144" t="s">
        <v>114</v>
      </c>
      <c r="CP2" s="144" t="s">
        <v>115</v>
      </c>
      <c r="CQ2" s="145" t="s">
        <v>116</v>
      </c>
      <c r="CR2" s="145" t="s">
        <v>117</v>
      </c>
      <c r="CS2" s="145" t="s">
        <v>118</v>
      </c>
      <c r="CT2" s="146" t="s">
        <v>119</v>
      </c>
      <c r="CU2" s="146" t="s">
        <v>120</v>
      </c>
      <c r="CV2" s="147" t="s">
        <v>121</v>
      </c>
      <c r="CW2" s="288"/>
      <c r="CX2" s="143" t="s">
        <v>151</v>
      </c>
      <c r="CY2" s="144" t="s">
        <v>142</v>
      </c>
      <c r="CZ2" s="144" t="s">
        <v>143</v>
      </c>
      <c r="DA2" s="144" t="s">
        <v>115</v>
      </c>
      <c r="DB2" s="145" t="s">
        <v>116</v>
      </c>
      <c r="DC2" s="145" t="s">
        <v>117</v>
      </c>
      <c r="DD2" s="145" t="s">
        <v>144</v>
      </c>
      <c r="DE2" s="146" t="s">
        <v>145</v>
      </c>
      <c r="DF2" s="146" t="s">
        <v>146</v>
      </c>
      <c r="DG2" s="147" t="s">
        <v>147</v>
      </c>
      <c r="DH2" s="288"/>
      <c r="DI2" s="143" t="s">
        <v>141</v>
      </c>
      <c r="DJ2" s="144" t="s">
        <v>142</v>
      </c>
      <c r="DK2" s="144" t="s">
        <v>143</v>
      </c>
      <c r="DL2" s="144" t="s">
        <v>115</v>
      </c>
      <c r="DM2" s="145" t="s">
        <v>116</v>
      </c>
      <c r="DN2" s="145" t="s">
        <v>117</v>
      </c>
      <c r="DO2" s="145" t="s">
        <v>144</v>
      </c>
      <c r="DP2" s="146" t="s">
        <v>145</v>
      </c>
      <c r="DQ2" s="146" t="s">
        <v>146</v>
      </c>
      <c r="DR2" s="147" t="s">
        <v>147</v>
      </c>
    </row>
    <row r="3" spans="1:122" x14ac:dyDescent="0.25">
      <c r="A3" s="148" t="s">
        <v>122</v>
      </c>
      <c r="B3" s="149">
        <v>2173</v>
      </c>
      <c r="C3" s="150">
        <v>2798</v>
      </c>
      <c r="D3" s="151">
        <v>-0.22337383845604003</v>
      </c>
      <c r="E3" s="152">
        <v>6774</v>
      </c>
      <c r="F3" s="152">
        <v>6472</v>
      </c>
      <c r="G3" s="153">
        <v>4.666254635352287E-2</v>
      </c>
      <c r="H3" s="154">
        <v>25748</v>
      </c>
      <c r="I3" s="154">
        <v>24173</v>
      </c>
      <c r="J3" s="155">
        <v>6.5155338600918378E-2</v>
      </c>
      <c r="L3" s="149">
        <v>2024</v>
      </c>
      <c r="M3" s="150">
        <v>2173</v>
      </c>
      <c r="N3" s="151">
        <v>-6.8568798895536132E-2</v>
      </c>
      <c r="O3" s="152">
        <v>6995</v>
      </c>
      <c r="P3" s="152">
        <v>5990</v>
      </c>
      <c r="Q3" s="153">
        <v>0.167779632721202</v>
      </c>
      <c r="R3" s="154">
        <v>25269</v>
      </c>
      <c r="S3" s="154">
        <v>24105</v>
      </c>
      <c r="T3" s="155">
        <v>4.8288736776602365E-2</v>
      </c>
      <c r="V3" s="149">
        <v>1758</v>
      </c>
      <c r="W3" s="150">
        <v>2024</v>
      </c>
      <c r="X3" s="151">
        <v>-0.13142292490118576</v>
      </c>
      <c r="Y3" s="152">
        <v>5955</v>
      </c>
      <c r="Z3" s="152">
        <v>6539</v>
      </c>
      <c r="AA3" s="153">
        <v>-8.9310292093592286E-2</v>
      </c>
      <c r="AB3" s="154">
        <v>25170</v>
      </c>
      <c r="AC3" s="154">
        <v>23300</v>
      </c>
      <c r="AD3" s="155">
        <v>8.0257510729613735E-2</v>
      </c>
      <c r="AF3" s="149">
        <v>1601</v>
      </c>
      <c r="AG3" s="150">
        <v>1760</v>
      </c>
      <c r="AH3" s="151">
        <v>-9.0340909090909097E-2</v>
      </c>
      <c r="AI3" s="152">
        <v>5391</v>
      </c>
      <c r="AJ3" s="152">
        <v>6811</v>
      </c>
      <c r="AK3" s="153">
        <v>-0.20848627220672442</v>
      </c>
      <c r="AL3" s="154">
        <v>24737</v>
      </c>
      <c r="AM3" s="154">
        <v>23399</v>
      </c>
      <c r="AN3" s="155">
        <v>5.7181930851745798E-2</v>
      </c>
      <c r="AP3" s="149">
        <v>1471</v>
      </c>
      <c r="AQ3" s="150">
        <v>1601</v>
      </c>
      <c r="AR3" s="151">
        <v>-8.1199250468457218E-2</v>
      </c>
      <c r="AS3" s="152">
        <v>4832</v>
      </c>
      <c r="AT3" s="152">
        <v>7034</v>
      </c>
      <c r="AU3" s="153">
        <v>-0.31305089564970145</v>
      </c>
      <c r="AV3" s="154">
        <v>23954</v>
      </c>
      <c r="AW3" s="154">
        <v>23945</v>
      </c>
      <c r="AX3" s="155">
        <v>3.7586134892461892E-4</v>
      </c>
      <c r="AZ3" s="149">
        <v>1213</v>
      </c>
      <c r="BA3" s="150">
        <v>1471</v>
      </c>
      <c r="BB3" s="151">
        <v>-0.17539089055064583</v>
      </c>
      <c r="BC3" s="152">
        <v>4285</v>
      </c>
      <c r="BD3" s="152">
        <v>5997</v>
      </c>
      <c r="BE3" s="153">
        <v>-0.28547607136901787</v>
      </c>
      <c r="BF3" s="154">
        <v>23150</v>
      </c>
      <c r="BG3" s="154">
        <v>24380</v>
      </c>
      <c r="BH3" s="155">
        <v>-5.0451189499589828E-2</v>
      </c>
      <c r="BJ3" s="149">
        <v>1106</v>
      </c>
      <c r="BK3" s="150">
        <v>1219</v>
      </c>
      <c r="BL3" s="151">
        <v>-9.2698933552091883E-2</v>
      </c>
      <c r="BM3" s="152">
        <v>3799</v>
      </c>
      <c r="BN3" s="152">
        <v>5363</v>
      </c>
      <c r="BO3" s="153">
        <v>-0.29162782024986017</v>
      </c>
      <c r="BP3" s="154">
        <v>22446</v>
      </c>
      <c r="BQ3" s="154">
        <v>25049</v>
      </c>
      <c r="BR3" s="155">
        <v>-0.10391632400495029</v>
      </c>
      <c r="BT3" s="149">
        <v>1329</v>
      </c>
      <c r="BU3" s="150">
        <v>1106</v>
      </c>
      <c r="BV3" s="151">
        <v>0.20162748643761302</v>
      </c>
      <c r="BW3" s="152">
        <v>3654</v>
      </c>
      <c r="BX3" s="152">
        <v>4800</v>
      </c>
      <c r="BY3" s="153">
        <v>-0.23874999999999999</v>
      </c>
      <c r="BZ3" s="154">
        <v>21490</v>
      </c>
      <c r="CA3" s="154">
        <v>25821</v>
      </c>
      <c r="CB3" s="155">
        <v>-0.16773169125905271</v>
      </c>
      <c r="CD3" s="149">
        <v>1575</v>
      </c>
      <c r="CE3" s="150">
        <v>1329</v>
      </c>
      <c r="CF3" s="151">
        <v>0.18510158013544017</v>
      </c>
      <c r="CG3" s="152">
        <v>4010</v>
      </c>
      <c r="CH3" s="152">
        <v>4257</v>
      </c>
      <c r="CI3" s="153">
        <v>-5.8022081277895231E-2</v>
      </c>
      <c r="CJ3" s="154">
        <v>20816</v>
      </c>
      <c r="CK3" s="154">
        <v>26134</v>
      </c>
      <c r="CL3" s="155">
        <v>-0.20348970689523227</v>
      </c>
      <c r="CN3" s="149">
        <v>1552</v>
      </c>
      <c r="CO3" s="150">
        <v>1448</v>
      </c>
      <c r="CP3" s="151">
        <v>7.18232044198895E-2</v>
      </c>
      <c r="CQ3" s="152">
        <v>4329</v>
      </c>
      <c r="CR3" s="152">
        <v>3803</v>
      </c>
      <c r="CS3" s="153">
        <v>0.13831185905863791</v>
      </c>
      <c r="CT3" s="154">
        <v>20248</v>
      </c>
      <c r="CU3" s="154">
        <v>25767</v>
      </c>
      <c r="CV3" s="155">
        <v>-0.2141886909613071</v>
      </c>
      <c r="CW3" s="289"/>
      <c r="CX3" s="148" t="s">
        <v>122</v>
      </c>
      <c r="CY3" s="149">
        <v>1621</v>
      </c>
      <c r="CZ3" s="150">
        <v>1363</v>
      </c>
      <c r="DA3" s="151">
        <v>0.1892883345561262</v>
      </c>
      <c r="DB3" s="152">
        <v>4602</v>
      </c>
      <c r="DC3" s="152">
        <v>3602</v>
      </c>
      <c r="DD3" s="153">
        <v>0.27762354247640197</v>
      </c>
      <c r="DE3" s="154">
        <v>20083</v>
      </c>
      <c r="DF3" s="154">
        <v>25394</v>
      </c>
      <c r="DG3" s="155">
        <v>-0.20914389225801369</v>
      </c>
      <c r="DH3" s="289"/>
      <c r="DI3" s="148" t="s">
        <v>122</v>
      </c>
      <c r="DJ3" s="149">
        <v>1477</v>
      </c>
      <c r="DK3" s="150">
        <v>1621</v>
      </c>
      <c r="DL3" s="151">
        <v>-8.8834053053670578E-2</v>
      </c>
      <c r="DM3" s="152">
        <v>4461</v>
      </c>
      <c r="DN3" s="152">
        <v>4002</v>
      </c>
      <c r="DO3" s="153">
        <v>0.11469265367316342</v>
      </c>
      <c r="DP3" s="154">
        <v>18761</v>
      </c>
      <c r="DQ3" s="154">
        <v>25771</v>
      </c>
      <c r="DR3" s="155">
        <v>-0.27201117535213998</v>
      </c>
    </row>
    <row r="4" spans="1:122" x14ac:dyDescent="0.25">
      <c r="A4" s="156" t="s">
        <v>123</v>
      </c>
      <c r="B4" s="149">
        <v>1271</v>
      </c>
      <c r="C4" s="157">
        <v>1686</v>
      </c>
      <c r="D4" s="158">
        <v>-0.24614472123368922</v>
      </c>
      <c r="E4" s="159">
        <v>4141</v>
      </c>
      <c r="F4" s="159">
        <v>3620</v>
      </c>
      <c r="G4" s="160">
        <v>0.14392265193370166</v>
      </c>
      <c r="H4" s="161">
        <v>15012</v>
      </c>
      <c r="I4" s="161">
        <v>12385</v>
      </c>
      <c r="J4" s="162">
        <v>0.21211142511102141</v>
      </c>
      <c r="L4" s="149">
        <v>1133</v>
      </c>
      <c r="M4" s="157">
        <v>1271</v>
      </c>
      <c r="N4" s="158">
        <v>-0.10857592446892211</v>
      </c>
      <c r="O4" s="159">
        <v>4090</v>
      </c>
      <c r="P4" s="159">
        <v>3540</v>
      </c>
      <c r="Q4" s="160">
        <v>0.15536723163841809</v>
      </c>
      <c r="R4" s="161">
        <v>14759</v>
      </c>
      <c r="S4" s="161">
        <v>12701</v>
      </c>
      <c r="T4" s="162">
        <v>0.16203448547358476</v>
      </c>
      <c r="V4" s="149">
        <v>1092</v>
      </c>
      <c r="W4" s="157">
        <v>1133</v>
      </c>
      <c r="X4" s="158">
        <v>-3.618711385701677E-2</v>
      </c>
      <c r="Y4" s="159">
        <v>3496</v>
      </c>
      <c r="Z4" s="159">
        <v>3998</v>
      </c>
      <c r="AA4" s="160">
        <v>-0.12556278139069535</v>
      </c>
      <c r="AB4" s="161">
        <v>14528</v>
      </c>
      <c r="AC4" s="161">
        <v>12990</v>
      </c>
      <c r="AD4" s="162">
        <v>0.11839876828329485</v>
      </c>
      <c r="AF4" s="149">
        <v>1185</v>
      </c>
      <c r="AG4" s="157">
        <v>1084</v>
      </c>
      <c r="AH4" s="158">
        <v>9.3173431734317344E-2</v>
      </c>
      <c r="AI4" s="159">
        <v>3408</v>
      </c>
      <c r="AJ4" s="159">
        <v>4154</v>
      </c>
      <c r="AK4" s="160">
        <v>-0.17958594126143476</v>
      </c>
      <c r="AL4" s="161">
        <v>14374</v>
      </c>
      <c r="AM4" s="161">
        <v>13226</v>
      </c>
      <c r="AN4" s="162">
        <v>8.6798729774686223E-2</v>
      </c>
      <c r="AP4" s="149">
        <v>945</v>
      </c>
      <c r="AQ4" s="157">
        <v>1185</v>
      </c>
      <c r="AR4" s="158">
        <v>-0.20253164556962025</v>
      </c>
      <c r="AS4" s="159">
        <v>3214</v>
      </c>
      <c r="AT4" s="159">
        <v>4105</v>
      </c>
      <c r="AU4" s="160">
        <v>-0.21705237515225334</v>
      </c>
      <c r="AV4" s="161">
        <v>13938</v>
      </c>
      <c r="AW4" s="161">
        <v>13407</v>
      </c>
      <c r="AX4" s="162">
        <v>3.9606175878272545E-2</v>
      </c>
      <c r="AZ4" s="149">
        <v>698</v>
      </c>
      <c r="BA4" s="157">
        <v>945</v>
      </c>
      <c r="BB4" s="158">
        <v>-0.26137566137566137</v>
      </c>
      <c r="BC4" s="159">
        <v>2828</v>
      </c>
      <c r="BD4" s="159">
        <v>3504</v>
      </c>
      <c r="BE4" s="160">
        <v>-0.19292237442922375</v>
      </c>
      <c r="BF4" s="161">
        <v>13578</v>
      </c>
      <c r="BG4" s="161">
        <v>13661</v>
      </c>
      <c r="BH4" s="162">
        <v>-6.0756899202108194E-3</v>
      </c>
      <c r="BJ4" s="149">
        <v>722</v>
      </c>
      <c r="BK4" s="157">
        <v>704</v>
      </c>
      <c r="BL4" s="158">
        <v>2.556818181818182E-2</v>
      </c>
      <c r="BM4" s="159">
        <v>2374</v>
      </c>
      <c r="BN4" s="159">
        <v>3415</v>
      </c>
      <c r="BO4" s="160">
        <v>-0.3048316251830161</v>
      </c>
      <c r="BP4" s="161">
        <v>13564</v>
      </c>
      <c r="BQ4" s="161">
        <v>13691</v>
      </c>
      <c r="BR4" s="162">
        <v>-9.2761668249214807E-3</v>
      </c>
      <c r="BT4" s="149">
        <v>962</v>
      </c>
      <c r="BU4" s="157">
        <v>722</v>
      </c>
      <c r="BV4" s="158">
        <v>0.33240997229916897</v>
      </c>
      <c r="BW4" s="159">
        <v>2388</v>
      </c>
      <c r="BX4" s="159">
        <v>3220</v>
      </c>
      <c r="BY4" s="160">
        <v>-0.25838509316770186</v>
      </c>
      <c r="BZ4" s="161">
        <v>13262</v>
      </c>
      <c r="CA4" s="161">
        <v>13977</v>
      </c>
      <c r="CB4" s="162">
        <v>-5.1155469700221792E-2</v>
      </c>
      <c r="CD4" s="149">
        <v>987</v>
      </c>
      <c r="CE4" s="157">
        <v>962</v>
      </c>
      <c r="CF4" s="158">
        <v>2.5987525987525989E-2</v>
      </c>
      <c r="CG4" s="159">
        <v>2671</v>
      </c>
      <c r="CH4" s="159">
        <v>2838</v>
      </c>
      <c r="CI4" s="160">
        <v>-5.8844256518675121E-2</v>
      </c>
      <c r="CJ4" s="161">
        <v>13021</v>
      </c>
      <c r="CK4" s="161">
        <v>14170</v>
      </c>
      <c r="CL4" s="162">
        <v>-8.1086803105151734E-2</v>
      </c>
      <c r="CN4" s="149">
        <v>808</v>
      </c>
      <c r="CO4" s="157">
        <v>970</v>
      </c>
      <c r="CP4" s="158">
        <v>-0.1670103092783505</v>
      </c>
      <c r="CQ4" s="159">
        <v>2740</v>
      </c>
      <c r="CR4" s="159">
        <v>2374</v>
      </c>
      <c r="CS4" s="160">
        <v>0.15417017691659646</v>
      </c>
      <c r="CT4" s="161">
        <v>12673</v>
      </c>
      <c r="CU4" s="161">
        <v>14650</v>
      </c>
      <c r="CV4" s="162">
        <v>-0.13494880546075086</v>
      </c>
      <c r="CW4" s="289"/>
      <c r="CX4" s="156" t="s">
        <v>123</v>
      </c>
      <c r="CY4" s="149">
        <v>968</v>
      </c>
      <c r="CZ4" s="157">
        <v>787</v>
      </c>
      <c r="DA4" s="158">
        <v>0.22998729351969505</v>
      </c>
      <c r="DB4" s="159">
        <v>2743</v>
      </c>
      <c r="DC4" s="159">
        <v>2397</v>
      </c>
      <c r="DD4" s="160">
        <v>0.14434710054234459</v>
      </c>
      <c r="DE4" s="161">
        <v>12457</v>
      </c>
      <c r="DF4" s="161">
        <v>14703</v>
      </c>
      <c r="DG4" s="162">
        <v>-0.15275794055634903</v>
      </c>
      <c r="DH4" s="289"/>
      <c r="DI4" s="156" t="s">
        <v>123</v>
      </c>
      <c r="DJ4" s="149">
        <v>981</v>
      </c>
      <c r="DK4" s="157">
        <v>968</v>
      </c>
      <c r="DL4" s="158">
        <v>1.3429752066115703E-2</v>
      </c>
      <c r="DM4" s="159">
        <v>2736</v>
      </c>
      <c r="DN4" s="159">
        <v>2687</v>
      </c>
      <c r="DO4" s="160">
        <v>1.8235950874581318E-2</v>
      </c>
      <c r="DP4" s="161">
        <v>11755</v>
      </c>
      <c r="DQ4" s="161">
        <v>14967</v>
      </c>
      <c r="DR4" s="162">
        <v>-0.214605465357119</v>
      </c>
    </row>
    <row r="5" spans="1:122" x14ac:dyDescent="0.25">
      <c r="A5" s="156" t="s">
        <v>124</v>
      </c>
      <c r="B5" s="149">
        <v>684</v>
      </c>
      <c r="C5" s="157">
        <v>602</v>
      </c>
      <c r="D5" s="158">
        <v>0.13621262458471761</v>
      </c>
      <c r="E5" s="159">
        <v>1666</v>
      </c>
      <c r="F5" s="159">
        <v>1384</v>
      </c>
      <c r="G5" s="160">
        <v>0.20375722543352601</v>
      </c>
      <c r="H5" s="161">
        <v>5518</v>
      </c>
      <c r="I5" s="161">
        <v>5952</v>
      </c>
      <c r="J5" s="162">
        <v>-7.2916666666666671E-2</v>
      </c>
      <c r="L5" s="149">
        <v>698</v>
      </c>
      <c r="M5" s="157">
        <v>684</v>
      </c>
      <c r="N5" s="158">
        <v>2.046783625730994E-2</v>
      </c>
      <c r="O5" s="159">
        <v>1984</v>
      </c>
      <c r="P5" s="159">
        <v>1152</v>
      </c>
      <c r="Q5" s="160">
        <v>0.72222222222222221</v>
      </c>
      <c r="R5" s="161">
        <v>5606</v>
      </c>
      <c r="S5" s="161">
        <v>5891</v>
      </c>
      <c r="T5" s="162">
        <v>-4.8378883041928368E-2</v>
      </c>
      <c r="V5" s="149">
        <v>253</v>
      </c>
      <c r="W5" s="157">
        <v>698</v>
      </c>
      <c r="X5" s="158">
        <v>-0.63753581661891112</v>
      </c>
      <c r="Y5" s="159">
        <v>1635</v>
      </c>
      <c r="Z5" s="159">
        <v>1223</v>
      </c>
      <c r="AA5" s="160">
        <v>0.33687653311529026</v>
      </c>
      <c r="AB5" s="161">
        <v>5560</v>
      </c>
      <c r="AC5" s="161">
        <v>5518</v>
      </c>
      <c r="AD5" s="162">
        <v>7.6114534251540411E-3</v>
      </c>
      <c r="AF5" s="149">
        <v>253</v>
      </c>
      <c r="AG5" s="157">
        <v>263</v>
      </c>
      <c r="AH5" s="158">
        <v>-3.8022813688212927E-2</v>
      </c>
      <c r="AI5" s="159">
        <v>1214</v>
      </c>
      <c r="AJ5" s="159">
        <v>1690</v>
      </c>
      <c r="AK5" s="160">
        <v>-0.28165680473372778</v>
      </c>
      <c r="AL5" s="161">
        <v>5449</v>
      </c>
      <c r="AM5" s="161">
        <v>5505</v>
      </c>
      <c r="AN5" s="162">
        <v>-1.0172570390554041E-2</v>
      </c>
      <c r="AP5" s="149">
        <v>445</v>
      </c>
      <c r="AQ5" s="157">
        <v>253</v>
      </c>
      <c r="AR5" s="158">
        <v>0.75889328063241102</v>
      </c>
      <c r="AS5" s="159">
        <v>961</v>
      </c>
      <c r="AT5" s="159">
        <v>2008</v>
      </c>
      <c r="AU5" s="160">
        <v>-0.52141434262948205</v>
      </c>
      <c r="AV5" s="161">
        <v>5521</v>
      </c>
      <c r="AW5" s="161">
        <v>5456</v>
      </c>
      <c r="AX5" s="162">
        <v>1.1913489736070381E-2</v>
      </c>
      <c r="AZ5" s="149">
        <v>125</v>
      </c>
      <c r="BA5" s="157">
        <v>445</v>
      </c>
      <c r="BB5" s="158">
        <v>-0.7191011235955056</v>
      </c>
      <c r="BC5" s="159">
        <v>823</v>
      </c>
      <c r="BD5" s="159">
        <v>1669</v>
      </c>
      <c r="BE5" s="160">
        <v>-0.50689035350509282</v>
      </c>
      <c r="BF5" s="161">
        <v>5200</v>
      </c>
      <c r="BG5" s="161">
        <v>5415</v>
      </c>
      <c r="BH5" s="162">
        <v>-3.9704524469067408E-2</v>
      </c>
      <c r="BJ5" s="149">
        <v>189</v>
      </c>
      <c r="BK5" s="157">
        <v>125</v>
      </c>
      <c r="BL5" s="158">
        <v>0.51200000000000001</v>
      </c>
      <c r="BM5" s="159">
        <v>759</v>
      </c>
      <c r="BN5" s="159">
        <v>1179</v>
      </c>
      <c r="BO5" s="160">
        <v>-0.35623409669211198</v>
      </c>
      <c r="BP5" s="161">
        <v>5012</v>
      </c>
      <c r="BQ5" s="161">
        <v>5427</v>
      </c>
      <c r="BR5" s="162">
        <v>-7.6469504330200846E-2</v>
      </c>
      <c r="BT5" s="149">
        <v>279</v>
      </c>
      <c r="BU5" s="157">
        <v>189</v>
      </c>
      <c r="BV5" s="158">
        <v>0.47619047619047616</v>
      </c>
      <c r="BW5" s="159">
        <v>593</v>
      </c>
      <c r="BX5" s="159">
        <v>923</v>
      </c>
      <c r="BY5" s="160">
        <v>-0.35752979414951247</v>
      </c>
      <c r="BZ5" s="161">
        <v>4679</v>
      </c>
      <c r="CA5" s="161">
        <v>5607</v>
      </c>
      <c r="CB5" s="162">
        <v>-0.16550740146245765</v>
      </c>
      <c r="CD5" s="149">
        <v>185</v>
      </c>
      <c r="CE5" s="157">
        <v>279</v>
      </c>
      <c r="CF5" s="158">
        <v>-0.33691756272401435</v>
      </c>
      <c r="CG5" s="159">
        <v>653</v>
      </c>
      <c r="CH5" s="159">
        <v>785</v>
      </c>
      <c r="CI5" s="160">
        <v>-0.16815286624203821</v>
      </c>
      <c r="CJ5" s="161">
        <v>4333</v>
      </c>
      <c r="CK5" s="161">
        <v>5617</v>
      </c>
      <c r="CL5" s="162">
        <v>-0.22859177496884459</v>
      </c>
      <c r="CN5" s="149">
        <v>544</v>
      </c>
      <c r="CO5" s="157">
        <v>193</v>
      </c>
      <c r="CP5" s="158">
        <v>1.8186528497409327</v>
      </c>
      <c r="CQ5" s="159">
        <v>1016</v>
      </c>
      <c r="CR5" s="159">
        <v>763</v>
      </c>
      <c r="CS5" s="160">
        <v>0.33158584534731322</v>
      </c>
      <c r="CT5" s="161">
        <v>4600</v>
      </c>
      <c r="CU5" s="161">
        <v>5384</v>
      </c>
      <c r="CV5" s="162">
        <v>-0.14561664190193166</v>
      </c>
      <c r="CW5" s="289"/>
      <c r="CX5" s="156" t="s">
        <v>148</v>
      </c>
      <c r="CY5" s="149">
        <v>652</v>
      </c>
      <c r="CZ5" s="157">
        <v>576</v>
      </c>
      <c r="DA5" s="158">
        <v>0.13194444444444445</v>
      </c>
      <c r="DB5" s="159">
        <v>1852</v>
      </c>
      <c r="DC5" s="159">
        <v>1195</v>
      </c>
      <c r="DD5" s="160">
        <v>0.54979079497907946</v>
      </c>
      <c r="DE5" s="161">
        <v>7598</v>
      </c>
      <c r="DF5" s="161">
        <v>10691</v>
      </c>
      <c r="DG5" s="162">
        <v>-0.28930876438125525</v>
      </c>
      <c r="DH5" s="289"/>
      <c r="DI5" s="156" t="s">
        <v>148</v>
      </c>
      <c r="DJ5" s="149">
        <v>491</v>
      </c>
      <c r="DK5" s="157">
        <v>652</v>
      </c>
      <c r="DL5" s="158">
        <v>-0.2469325153374233</v>
      </c>
      <c r="DM5" s="159">
        <v>1719</v>
      </c>
      <c r="DN5" s="159">
        <v>1304</v>
      </c>
      <c r="DO5" s="160">
        <v>0.31825153374233128</v>
      </c>
      <c r="DP5" s="161">
        <v>6973</v>
      </c>
      <c r="DQ5" s="161">
        <v>10804</v>
      </c>
      <c r="DR5" s="162">
        <v>-0.35459089226212515</v>
      </c>
    </row>
    <row r="6" spans="1:122" x14ac:dyDescent="0.25">
      <c r="A6" s="156" t="s">
        <v>125</v>
      </c>
      <c r="B6" s="149">
        <v>218</v>
      </c>
      <c r="C6" s="157">
        <v>510</v>
      </c>
      <c r="D6" s="158">
        <v>-0.5725490196078431</v>
      </c>
      <c r="E6" s="159">
        <v>967</v>
      </c>
      <c r="F6" s="159">
        <v>1468</v>
      </c>
      <c r="G6" s="160">
        <v>-0.34128065395095369</v>
      </c>
      <c r="H6" s="161">
        <v>5218</v>
      </c>
      <c r="I6" s="161">
        <v>5836</v>
      </c>
      <c r="J6" s="162">
        <v>-0.10589444825222755</v>
      </c>
      <c r="L6" s="149">
        <v>193</v>
      </c>
      <c r="M6" s="157">
        <v>218</v>
      </c>
      <c r="N6" s="158">
        <v>-0.11467889908256881</v>
      </c>
      <c r="O6" s="159">
        <v>921</v>
      </c>
      <c r="P6" s="159">
        <v>1298</v>
      </c>
      <c r="Q6" s="160">
        <v>-0.29044684129429893</v>
      </c>
      <c r="R6" s="161">
        <v>4904</v>
      </c>
      <c r="S6" s="161">
        <v>5513</v>
      </c>
      <c r="T6" s="162">
        <v>-0.11046617086885543</v>
      </c>
      <c r="V6" s="149">
        <v>413</v>
      </c>
      <c r="W6" s="157">
        <v>193</v>
      </c>
      <c r="X6" s="158">
        <v>1.1398963730569949</v>
      </c>
      <c r="Y6" s="159">
        <v>824</v>
      </c>
      <c r="Z6" s="159">
        <v>1318</v>
      </c>
      <c r="AA6" s="160">
        <v>-0.37481031866464337</v>
      </c>
      <c r="AB6" s="161">
        <v>5082</v>
      </c>
      <c r="AC6" s="161">
        <v>4792</v>
      </c>
      <c r="AD6" s="162">
        <v>6.0517529215358933E-2</v>
      </c>
      <c r="AF6" s="149">
        <v>163</v>
      </c>
      <c r="AG6" s="157">
        <v>413</v>
      </c>
      <c r="AH6" s="158">
        <v>-0.60532687651331718</v>
      </c>
      <c r="AI6" s="159">
        <v>769</v>
      </c>
      <c r="AJ6" s="159">
        <v>967</v>
      </c>
      <c r="AK6" s="160">
        <v>-0.20475698035160289</v>
      </c>
      <c r="AL6" s="161">
        <v>4914</v>
      </c>
      <c r="AM6" s="161">
        <v>4668</v>
      </c>
      <c r="AN6" s="162">
        <v>5.2699228791773779E-2</v>
      </c>
      <c r="AP6" s="149">
        <v>81</v>
      </c>
      <c r="AQ6" s="157">
        <v>163</v>
      </c>
      <c r="AR6" s="158">
        <v>-0.50306748466257667</v>
      </c>
      <c r="AS6" s="159">
        <v>657</v>
      </c>
      <c r="AT6" s="159">
        <v>921</v>
      </c>
      <c r="AU6" s="160">
        <v>-0.28664495114006516</v>
      </c>
      <c r="AV6" s="161">
        <v>4495</v>
      </c>
      <c r="AW6" s="161">
        <v>5082</v>
      </c>
      <c r="AX6" s="162">
        <v>-0.11550570641479732</v>
      </c>
      <c r="AZ6" s="149">
        <v>390</v>
      </c>
      <c r="BA6" s="157">
        <v>81</v>
      </c>
      <c r="BB6" s="158">
        <v>3.8148148148148149</v>
      </c>
      <c r="BC6" s="159">
        <v>634</v>
      </c>
      <c r="BD6" s="159">
        <v>824</v>
      </c>
      <c r="BE6" s="160">
        <v>-0.23058252427184467</v>
      </c>
      <c r="BF6" s="161">
        <v>4372</v>
      </c>
      <c r="BG6" s="161">
        <v>5304</v>
      </c>
      <c r="BH6" s="162">
        <v>-0.17571644042232276</v>
      </c>
      <c r="BJ6" s="149">
        <v>195</v>
      </c>
      <c r="BK6" s="157">
        <v>390</v>
      </c>
      <c r="BL6" s="158">
        <v>-0.5</v>
      </c>
      <c r="BM6" s="159">
        <v>666</v>
      </c>
      <c r="BN6" s="159">
        <v>769</v>
      </c>
      <c r="BO6" s="160">
        <v>-0.13394018205461639</v>
      </c>
      <c r="BP6" s="161">
        <v>3870</v>
      </c>
      <c r="BQ6" s="161">
        <v>5931</v>
      </c>
      <c r="BR6" s="162">
        <v>-0.34749620637329287</v>
      </c>
      <c r="BT6" s="149">
        <v>88</v>
      </c>
      <c r="BU6" s="157">
        <v>195</v>
      </c>
      <c r="BV6" s="158">
        <v>-0.54871794871794877</v>
      </c>
      <c r="BW6" s="159">
        <v>673</v>
      </c>
      <c r="BX6" s="159">
        <v>657</v>
      </c>
      <c r="BY6" s="160">
        <v>2.4353120243531201E-2</v>
      </c>
      <c r="BZ6" s="161">
        <v>3549</v>
      </c>
      <c r="CA6" s="161">
        <v>6237</v>
      </c>
      <c r="CB6" s="162">
        <v>-0.43097643097643096</v>
      </c>
      <c r="CD6" s="149">
        <v>403</v>
      </c>
      <c r="CE6" s="157">
        <v>88</v>
      </c>
      <c r="CF6" s="158">
        <v>3.5795454545454546</v>
      </c>
      <c r="CG6" s="159">
        <v>686</v>
      </c>
      <c r="CH6" s="159">
        <v>634</v>
      </c>
      <c r="CI6" s="160">
        <v>8.2018927444794956E-2</v>
      </c>
      <c r="CJ6" s="161">
        <v>3462</v>
      </c>
      <c r="CK6" s="161">
        <v>6347</v>
      </c>
      <c r="CL6" s="162">
        <v>-0.45454545454545453</v>
      </c>
      <c r="CN6" s="149">
        <v>200</v>
      </c>
      <c r="CO6" s="157">
        <v>285</v>
      </c>
      <c r="CP6" s="158">
        <v>-0.2982456140350877</v>
      </c>
      <c r="CQ6" s="159">
        <v>573</v>
      </c>
      <c r="CR6" s="159">
        <v>666</v>
      </c>
      <c r="CS6" s="160">
        <v>-0.13963963963963963</v>
      </c>
      <c r="CT6" s="161">
        <v>2975</v>
      </c>
      <c r="CU6" s="161">
        <v>5733</v>
      </c>
      <c r="CV6" s="162">
        <v>-0.48107448107448109</v>
      </c>
      <c r="CW6" s="289"/>
      <c r="CX6" s="148" t="s">
        <v>23</v>
      </c>
      <c r="CY6" s="149">
        <v>288</v>
      </c>
      <c r="CZ6" s="150">
        <v>532</v>
      </c>
      <c r="DA6" s="151">
        <v>-0.45864661654135336</v>
      </c>
      <c r="DB6" s="152">
        <v>1045</v>
      </c>
      <c r="DC6" s="152">
        <v>856</v>
      </c>
      <c r="DD6" s="153">
        <v>0.2207943925233645</v>
      </c>
      <c r="DE6" s="154">
        <v>5281</v>
      </c>
      <c r="DF6" s="154">
        <v>5887</v>
      </c>
      <c r="DG6" s="155">
        <v>-0.10293867844402922</v>
      </c>
      <c r="DH6" s="289"/>
      <c r="DI6" s="148" t="s">
        <v>23</v>
      </c>
      <c r="DJ6" s="149">
        <v>345</v>
      </c>
      <c r="DK6" s="150">
        <v>288</v>
      </c>
      <c r="DL6" s="151">
        <v>0.19791666666666666</v>
      </c>
      <c r="DM6" s="152">
        <v>1165</v>
      </c>
      <c r="DN6" s="152">
        <v>874</v>
      </c>
      <c r="DO6" s="153">
        <v>0.33295194508009152</v>
      </c>
      <c r="DP6" s="154">
        <v>4883</v>
      </c>
      <c r="DQ6" s="154">
        <v>6222</v>
      </c>
      <c r="DR6" s="155">
        <v>-0.2152041144326583</v>
      </c>
    </row>
    <row r="7" spans="1:122" x14ac:dyDescent="0.25">
      <c r="A7" s="148" t="s">
        <v>23</v>
      </c>
      <c r="B7" s="149">
        <v>588</v>
      </c>
      <c r="C7" s="150">
        <v>720</v>
      </c>
      <c r="D7" s="151">
        <v>-0.18333333333333332</v>
      </c>
      <c r="E7" s="152">
        <v>1703</v>
      </c>
      <c r="F7" s="152">
        <v>1673</v>
      </c>
      <c r="G7" s="153">
        <v>1.7931858936043037E-2</v>
      </c>
      <c r="H7" s="154">
        <v>6225</v>
      </c>
      <c r="I7" s="154">
        <v>6654</v>
      </c>
      <c r="J7" s="155">
        <v>-6.4472497745716867E-2</v>
      </c>
      <c r="L7" s="149">
        <v>804</v>
      </c>
      <c r="M7" s="150">
        <v>588</v>
      </c>
      <c r="N7" s="151">
        <v>0.36734693877551022</v>
      </c>
      <c r="O7" s="152">
        <v>2112</v>
      </c>
      <c r="P7" s="152">
        <v>1596</v>
      </c>
      <c r="Q7" s="153">
        <v>0.32330827067669171</v>
      </c>
      <c r="R7" s="154">
        <v>6596</v>
      </c>
      <c r="S7" s="154">
        <v>6376</v>
      </c>
      <c r="T7" s="155">
        <v>3.4504391468005019E-2</v>
      </c>
      <c r="V7" s="149">
        <v>363</v>
      </c>
      <c r="W7" s="150">
        <v>804</v>
      </c>
      <c r="X7" s="151">
        <v>-0.54850746268656714</v>
      </c>
      <c r="Y7" s="152">
        <v>1755</v>
      </c>
      <c r="Z7" s="152">
        <v>1687</v>
      </c>
      <c r="AA7" s="153">
        <v>4.0308239478363962E-2</v>
      </c>
      <c r="AB7" s="154">
        <v>6352</v>
      </c>
      <c r="AC7" s="154">
        <v>6383</v>
      </c>
      <c r="AD7" s="155">
        <v>-4.8566504778317409E-3</v>
      </c>
      <c r="AF7" s="149">
        <v>470</v>
      </c>
      <c r="AG7" s="150">
        <v>364</v>
      </c>
      <c r="AH7" s="151">
        <v>0.29120879120879123</v>
      </c>
      <c r="AI7" s="152">
        <v>1639</v>
      </c>
      <c r="AJ7" s="152">
        <v>1705</v>
      </c>
      <c r="AK7" s="153">
        <v>-3.870967741935484E-2</v>
      </c>
      <c r="AL7" s="154">
        <v>6484</v>
      </c>
      <c r="AM7" s="154">
        <v>6269</v>
      </c>
      <c r="AN7" s="155">
        <v>3.429574094751954E-2</v>
      </c>
      <c r="AP7" s="149">
        <v>402</v>
      </c>
      <c r="AQ7" s="150">
        <v>470</v>
      </c>
      <c r="AR7" s="151">
        <v>-0.14468085106382977</v>
      </c>
      <c r="AS7" s="152">
        <v>1236</v>
      </c>
      <c r="AT7" s="152">
        <v>2115</v>
      </c>
      <c r="AU7" s="153">
        <v>-0.41560283687943261</v>
      </c>
      <c r="AV7" s="154">
        <v>6393</v>
      </c>
      <c r="AW7" s="154">
        <v>6272</v>
      </c>
      <c r="AX7" s="155">
        <v>1.9292091836734693E-2</v>
      </c>
      <c r="AZ7" s="149">
        <v>206</v>
      </c>
      <c r="BA7" s="150">
        <v>402</v>
      </c>
      <c r="BB7" s="151">
        <v>-0.48756218905472637</v>
      </c>
      <c r="BC7" s="152">
        <v>1078</v>
      </c>
      <c r="BD7" s="152">
        <v>1757</v>
      </c>
      <c r="BE7" s="153">
        <v>-0.38645418326693226</v>
      </c>
      <c r="BF7" s="154">
        <v>6313</v>
      </c>
      <c r="BG7" s="154">
        <v>6159</v>
      </c>
      <c r="BH7" s="155">
        <v>2.500405910050333E-2</v>
      </c>
      <c r="BJ7" s="149">
        <v>283</v>
      </c>
      <c r="BK7" s="150">
        <v>241</v>
      </c>
      <c r="BL7" s="151">
        <v>0.17427385892116182</v>
      </c>
      <c r="BM7" s="152">
        <v>925</v>
      </c>
      <c r="BN7" s="152">
        <v>1616</v>
      </c>
      <c r="BO7" s="153">
        <v>-0.42759900990099009</v>
      </c>
      <c r="BP7" s="154">
        <v>6046</v>
      </c>
      <c r="BQ7" s="154">
        <v>6385</v>
      </c>
      <c r="BR7" s="155">
        <v>-5.3093187157400155E-2</v>
      </c>
      <c r="BT7" s="149">
        <v>353</v>
      </c>
      <c r="BU7" s="150">
        <v>283</v>
      </c>
      <c r="BV7" s="151">
        <v>0.24734982332155478</v>
      </c>
      <c r="BW7" s="152">
        <v>877</v>
      </c>
      <c r="BX7" s="152">
        <v>1212</v>
      </c>
      <c r="BY7" s="153">
        <v>-0.27640264026402639</v>
      </c>
      <c r="BZ7" s="154">
        <v>5823</v>
      </c>
      <c r="CA7" s="154">
        <v>6023</v>
      </c>
      <c r="CB7" s="155">
        <v>-3.3206043499916987E-2</v>
      </c>
      <c r="CD7" s="149">
        <v>224</v>
      </c>
      <c r="CE7" s="150">
        <v>353</v>
      </c>
      <c r="CF7" s="151">
        <v>-0.36543909348441928</v>
      </c>
      <c r="CG7" s="152">
        <v>860</v>
      </c>
      <c r="CH7" s="152">
        <v>1089</v>
      </c>
      <c r="CI7" s="153">
        <v>-0.21028466483011937</v>
      </c>
      <c r="CJ7" s="154">
        <v>5416</v>
      </c>
      <c r="CK7" s="154">
        <v>6238</v>
      </c>
      <c r="CL7" s="155">
        <v>-0.13177300416800256</v>
      </c>
      <c r="CN7" s="149">
        <v>532</v>
      </c>
      <c r="CO7" s="150">
        <v>224</v>
      </c>
      <c r="CP7" s="151">
        <v>1.375</v>
      </c>
      <c r="CQ7" s="152">
        <v>1109</v>
      </c>
      <c r="CR7" s="152">
        <v>925</v>
      </c>
      <c r="CS7" s="153">
        <v>0.19891891891891891</v>
      </c>
      <c r="CT7" s="154">
        <v>5376</v>
      </c>
      <c r="CU7" s="154">
        <v>6034</v>
      </c>
      <c r="CV7" s="155">
        <v>-0.10904872389791183</v>
      </c>
      <c r="CW7" s="289"/>
      <c r="CX7" s="156" t="s">
        <v>123</v>
      </c>
      <c r="CY7" s="149">
        <v>240</v>
      </c>
      <c r="CZ7" s="157">
        <v>146</v>
      </c>
      <c r="DA7" s="158">
        <v>0.64383561643835618</v>
      </c>
      <c r="DB7" s="159">
        <v>546</v>
      </c>
      <c r="DC7" s="159">
        <v>545</v>
      </c>
      <c r="DD7" s="160">
        <v>1.834862385321101E-3</v>
      </c>
      <c r="DE7" s="161">
        <v>2441</v>
      </c>
      <c r="DF7" s="161">
        <v>2864</v>
      </c>
      <c r="DG7" s="162">
        <v>-0.14769553072625699</v>
      </c>
      <c r="DH7" s="289"/>
      <c r="DI7" s="156" t="s">
        <v>123</v>
      </c>
      <c r="DJ7" s="149">
        <v>182</v>
      </c>
      <c r="DK7" s="157">
        <v>240</v>
      </c>
      <c r="DL7" s="158">
        <v>-0.24166666666666667</v>
      </c>
      <c r="DM7" s="159">
        <v>568</v>
      </c>
      <c r="DN7" s="159">
        <v>544</v>
      </c>
      <c r="DO7" s="160">
        <v>4.4117647058823532E-2</v>
      </c>
      <c r="DP7" s="161">
        <v>2418</v>
      </c>
      <c r="DQ7" s="161">
        <v>2783</v>
      </c>
      <c r="DR7" s="162">
        <v>-0.13115343154868847</v>
      </c>
    </row>
    <row r="8" spans="1:122" x14ac:dyDescent="0.25">
      <c r="A8" s="156" t="s">
        <v>123</v>
      </c>
      <c r="B8" s="149">
        <v>238</v>
      </c>
      <c r="C8" s="157">
        <v>203</v>
      </c>
      <c r="D8" s="158">
        <v>0.17241379310344829</v>
      </c>
      <c r="E8" s="159">
        <v>640</v>
      </c>
      <c r="F8" s="159">
        <v>773</v>
      </c>
      <c r="G8" s="160">
        <v>-0.17205692108667528</v>
      </c>
      <c r="H8" s="161">
        <v>2743</v>
      </c>
      <c r="I8" s="161">
        <v>3479</v>
      </c>
      <c r="J8" s="162">
        <v>-0.21155504455303248</v>
      </c>
      <c r="L8" s="149">
        <v>220</v>
      </c>
      <c r="M8" s="157">
        <v>238</v>
      </c>
      <c r="N8" s="158">
        <v>-7.5630252100840331E-2</v>
      </c>
      <c r="O8" s="159">
        <v>661</v>
      </c>
      <c r="P8" s="159">
        <v>732</v>
      </c>
      <c r="Q8" s="160">
        <v>-9.699453551912568E-2</v>
      </c>
      <c r="R8" s="161">
        <v>2693</v>
      </c>
      <c r="S8" s="161">
        <v>3401</v>
      </c>
      <c r="T8" s="162">
        <v>-0.2081740664510438</v>
      </c>
      <c r="V8" s="149">
        <v>180</v>
      </c>
      <c r="W8" s="157">
        <v>220</v>
      </c>
      <c r="X8" s="158">
        <v>-0.18181818181818182</v>
      </c>
      <c r="Y8" s="159">
        <v>638</v>
      </c>
      <c r="Z8" s="159">
        <v>648</v>
      </c>
      <c r="AA8" s="160">
        <v>-1.5432098765432098E-2</v>
      </c>
      <c r="AB8" s="161">
        <v>2642</v>
      </c>
      <c r="AC8" s="161">
        <v>3197</v>
      </c>
      <c r="AD8" s="162">
        <v>-0.17360025023459494</v>
      </c>
      <c r="AF8" s="149">
        <v>295</v>
      </c>
      <c r="AG8" s="157">
        <v>181</v>
      </c>
      <c r="AH8" s="158">
        <v>0.62983425414364635</v>
      </c>
      <c r="AI8" s="159">
        <v>697</v>
      </c>
      <c r="AJ8" s="159">
        <v>642</v>
      </c>
      <c r="AK8" s="160">
        <v>8.566978193146417E-2</v>
      </c>
      <c r="AL8" s="161">
        <v>2720</v>
      </c>
      <c r="AM8" s="161">
        <v>3108</v>
      </c>
      <c r="AN8" s="162">
        <v>-0.12483912483912483</v>
      </c>
      <c r="AP8" s="149">
        <v>210</v>
      </c>
      <c r="AQ8" s="157">
        <v>295</v>
      </c>
      <c r="AR8" s="158">
        <v>-0.28813559322033899</v>
      </c>
      <c r="AS8" s="159">
        <v>686</v>
      </c>
      <c r="AT8" s="159">
        <v>664</v>
      </c>
      <c r="AU8" s="160">
        <v>3.313253012048193E-2</v>
      </c>
      <c r="AV8" s="161">
        <v>2694</v>
      </c>
      <c r="AW8" s="161">
        <v>3072</v>
      </c>
      <c r="AX8" s="162">
        <v>-0.123046875</v>
      </c>
      <c r="AZ8" s="149">
        <v>161</v>
      </c>
      <c r="BA8" s="157">
        <v>210</v>
      </c>
      <c r="BB8" s="158">
        <v>-0.23333333333333334</v>
      </c>
      <c r="BC8" s="159">
        <v>666</v>
      </c>
      <c r="BD8" s="159">
        <v>640</v>
      </c>
      <c r="BE8" s="160">
        <v>4.0625000000000001E-2</v>
      </c>
      <c r="BF8" s="161">
        <v>2681</v>
      </c>
      <c r="BG8" s="161">
        <v>3061</v>
      </c>
      <c r="BH8" s="162">
        <v>-0.12414243711205489</v>
      </c>
      <c r="BJ8" s="149">
        <v>174</v>
      </c>
      <c r="BK8" s="157">
        <v>161</v>
      </c>
      <c r="BL8" s="158">
        <v>8.0745341614906832E-2</v>
      </c>
      <c r="BM8" s="159">
        <v>544</v>
      </c>
      <c r="BN8" s="159">
        <v>696</v>
      </c>
      <c r="BO8" s="160">
        <v>-0.21839080459770116</v>
      </c>
      <c r="BP8" s="161">
        <v>2659</v>
      </c>
      <c r="BQ8" s="161">
        <v>2998</v>
      </c>
      <c r="BR8" s="162">
        <v>-0.11307538358905937</v>
      </c>
      <c r="BT8" s="149">
        <v>212</v>
      </c>
      <c r="BU8" s="157">
        <v>174</v>
      </c>
      <c r="BV8" s="158">
        <v>0.21839080459770116</v>
      </c>
      <c r="BW8" s="159">
        <v>547</v>
      </c>
      <c r="BX8" s="159">
        <v>684</v>
      </c>
      <c r="BY8" s="160">
        <v>-0.20029239766081872</v>
      </c>
      <c r="BZ8" s="161">
        <v>2629</v>
      </c>
      <c r="CA8" s="161">
        <v>2975</v>
      </c>
      <c r="CB8" s="162">
        <v>-0.11630252100840337</v>
      </c>
      <c r="CD8" s="149">
        <v>160</v>
      </c>
      <c r="CE8" s="157">
        <v>212</v>
      </c>
      <c r="CF8" s="158">
        <v>-0.24528301886792453</v>
      </c>
      <c r="CG8" s="159">
        <v>546</v>
      </c>
      <c r="CH8" s="159">
        <v>664</v>
      </c>
      <c r="CI8" s="160">
        <v>-0.17771084337349397</v>
      </c>
      <c r="CJ8" s="161">
        <v>2500</v>
      </c>
      <c r="CK8" s="161">
        <v>2984</v>
      </c>
      <c r="CL8" s="162">
        <v>-0.16219839142091153</v>
      </c>
      <c r="CN8" s="149">
        <v>146</v>
      </c>
      <c r="CO8" s="157">
        <v>160</v>
      </c>
      <c r="CP8" s="158">
        <v>-8.7499999999999994E-2</v>
      </c>
      <c r="CQ8" s="159">
        <v>518</v>
      </c>
      <c r="CR8" s="159">
        <v>544</v>
      </c>
      <c r="CS8" s="160">
        <v>-4.779411764705882E-2</v>
      </c>
      <c r="CT8" s="161">
        <v>2400</v>
      </c>
      <c r="CU8" s="161">
        <v>2964</v>
      </c>
      <c r="CV8" s="162">
        <v>-0.19028340080971659</v>
      </c>
      <c r="CW8" s="289"/>
      <c r="CX8" s="156" t="s">
        <v>148</v>
      </c>
      <c r="CY8" s="149">
        <v>47</v>
      </c>
      <c r="CZ8" s="157">
        <v>386</v>
      </c>
      <c r="DA8" s="158">
        <v>-0.87823834196891193</v>
      </c>
      <c r="DB8" s="159">
        <v>497</v>
      </c>
      <c r="DC8" s="159">
        <v>308</v>
      </c>
      <c r="DD8" s="160">
        <v>0.61363636363636365</v>
      </c>
      <c r="DE8" s="161">
        <v>2827</v>
      </c>
      <c r="DF8" s="161">
        <v>3023</v>
      </c>
      <c r="DG8" s="162">
        <v>-6.4836255375454843E-2</v>
      </c>
      <c r="DH8" s="289"/>
      <c r="DI8" s="156" t="s">
        <v>148</v>
      </c>
      <c r="DJ8" s="149">
        <v>159</v>
      </c>
      <c r="DK8" s="157">
        <v>47</v>
      </c>
      <c r="DL8" s="158">
        <v>2.3829787234042552</v>
      </c>
      <c r="DM8" s="159">
        <v>592</v>
      </c>
      <c r="DN8" s="159">
        <v>327</v>
      </c>
      <c r="DO8" s="160">
        <v>0.81039755351681952</v>
      </c>
      <c r="DP8" s="161">
        <v>2448</v>
      </c>
      <c r="DQ8" s="161">
        <v>3439</v>
      </c>
      <c r="DR8" s="162">
        <v>-0.28816516429194533</v>
      </c>
    </row>
    <row r="9" spans="1:122" x14ac:dyDescent="0.25">
      <c r="A9" s="156" t="s">
        <v>124</v>
      </c>
      <c r="B9" s="149">
        <v>136</v>
      </c>
      <c r="C9" s="157">
        <v>245</v>
      </c>
      <c r="D9" s="158">
        <v>-0.44489795918367347</v>
      </c>
      <c r="E9" s="159">
        <v>426</v>
      </c>
      <c r="F9" s="159">
        <v>272</v>
      </c>
      <c r="G9" s="160">
        <v>0.56617647058823528</v>
      </c>
      <c r="H9" s="161">
        <v>1359</v>
      </c>
      <c r="I9" s="161">
        <v>1436</v>
      </c>
      <c r="J9" s="162">
        <v>-5.3621169916434543E-2</v>
      </c>
      <c r="L9" s="149">
        <v>107</v>
      </c>
      <c r="M9" s="157">
        <v>109</v>
      </c>
      <c r="N9" s="158">
        <v>-1.834862385321101E-2</v>
      </c>
      <c r="O9" s="159">
        <v>472</v>
      </c>
      <c r="P9" s="159">
        <v>313</v>
      </c>
      <c r="Q9" s="160">
        <v>0.50798722044728439</v>
      </c>
      <c r="R9" s="161">
        <v>1370</v>
      </c>
      <c r="S9" s="161">
        <v>1481</v>
      </c>
      <c r="T9" s="162">
        <v>-7.4949358541525998E-2</v>
      </c>
      <c r="V9" s="149">
        <v>290</v>
      </c>
      <c r="W9" s="157">
        <v>118</v>
      </c>
      <c r="X9" s="158">
        <v>1.4576271186440677</v>
      </c>
      <c r="Y9" s="159">
        <v>243</v>
      </c>
      <c r="Z9" s="159">
        <v>369</v>
      </c>
      <c r="AA9" s="160">
        <v>-0.34146341463414637</v>
      </c>
      <c r="AB9" s="161">
        <v>1096</v>
      </c>
      <c r="AC9" s="161">
        <v>1616</v>
      </c>
      <c r="AD9" s="162">
        <v>-0.32178217821782179</v>
      </c>
      <c r="AF9" s="149">
        <v>109</v>
      </c>
      <c r="AG9" s="157">
        <v>16</v>
      </c>
      <c r="AH9" s="158">
        <v>5.8125</v>
      </c>
      <c r="AI9" s="159">
        <v>215</v>
      </c>
      <c r="AJ9" s="159">
        <v>426</v>
      </c>
      <c r="AK9" s="160">
        <v>-0.49530516431924881</v>
      </c>
      <c r="AL9" s="161">
        <v>1091</v>
      </c>
      <c r="AM9" s="161">
        <v>1591</v>
      </c>
      <c r="AN9" s="162">
        <v>-0.31426775612822122</v>
      </c>
      <c r="AP9" s="149">
        <v>60</v>
      </c>
      <c r="AQ9" s="157">
        <v>81</v>
      </c>
      <c r="AR9" s="158">
        <v>-0.25925925925925924</v>
      </c>
      <c r="AS9" s="159">
        <v>162</v>
      </c>
      <c r="AT9" s="159">
        <v>472</v>
      </c>
      <c r="AU9" s="160">
        <v>-0.65677966101694918</v>
      </c>
      <c r="AV9" s="161">
        <v>1096</v>
      </c>
      <c r="AW9" s="161">
        <v>1548</v>
      </c>
      <c r="AX9" s="162">
        <v>-0.29198966408268734</v>
      </c>
      <c r="AZ9" s="149">
        <v>31</v>
      </c>
      <c r="BA9" s="157">
        <v>65</v>
      </c>
      <c r="BB9" s="158">
        <v>-0.52307692307692311</v>
      </c>
      <c r="BC9" s="159">
        <v>191</v>
      </c>
      <c r="BD9" s="159">
        <v>243</v>
      </c>
      <c r="BE9" s="160">
        <v>-0.2139917695473251</v>
      </c>
      <c r="BF9" s="161">
        <v>1110</v>
      </c>
      <c r="BG9" s="161">
        <v>1437</v>
      </c>
      <c r="BH9" s="162">
        <v>-0.22755741127348644</v>
      </c>
      <c r="BJ9" s="149">
        <v>87</v>
      </c>
      <c r="BK9" s="157">
        <v>80</v>
      </c>
      <c r="BL9" s="158">
        <v>8.7499999999999994E-2</v>
      </c>
      <c r="BM9" s="159">
        <v>172</v>
      </c>
      <c r="BN9" s="159">
        <v>193</v>
      </c>
      <c r="BO9" s="160">
        <v>-0.10880829015544041</v>
      </c>
      <c r="BP9" s="161">
        <v>1084</v>
      </c>
      <c r="BQ9" s="161">
        <v>1452</v>
      </c>
      <c r="BR9" s="162">
        <v>-0.25344352617079891</v>
      </c>
      <c r="BT9" s="149">
        <v>31</v>
      </c>
      <c r="BU9" s="157">
        <v>27</v>
      </c>
      <c r="BV9" s="158">
        <v>0.14814814814814814</v>
      </c>
      <c r="BW9" s="159">
        <v>165</v>
      </c>
      <c r="BX9" s="159">
        <v>140</v>
      </c>
      <c r="BY9" s="160">
        <v>0.17857142857142858</v>
      </c>
      <c r="BZ9" s="161">
        <v>1111</v>
      </c>
      <c r="CA9" s="161">
        <v>1435</v>
      </c>
      <c r="CB9" s="162">
        <v>-0.22578397212543555</v>
      </c>
      <c r="CD9" s="149">
        <v>189</v>
      </c>
      <c r="CE9" s="157">
        <v>58</v>
      </c>
      <c r="CF9" s="158">
        <v>2.2586206896551726</v>
      </c>
      <c r="CG9" s="159">
        <v>125</v>
      </c>
      <c r="CH9" s="159">
        <v>204</v>
      </c>
      <c r="CI9" s="160">
        <v>-0.38725490196078433</v>
      </c>
      <c r="CJ9" s="161">
        <v>962</v>
      </c>
      <c r="CK9" s="161">
        <v>1519</v>
      </c>
      <c r="CL9" s="162">
        <v>-0.36668861092824229</v>
      </c>
      <c r="CN9" s="149">
        <v>52</v>
      </c>
      <c r="CO9" s="157">
        <v>40</v>
      </c>
      <c r="CP9" s="158">
        <v>0.3</v>
      </c>
      <c r="CQ9" s="159">
        <v>158</v>
      </c>
      <c r="CR9" s="159">
        <v>172</v>
      </c>
      <c r="CS9" s="160">
        <v>-8.1395348837209308E-2</v>
      </c>
      <c r="CT9" s="161">
        <v>970</v>
      </c>
      <c r="CU9" s="161">
        <v>1314</v>
      </c>
      <c r="CV9" s="162">
        <v>-0.26179604261796041</v>
      </c>
      <c r="CW9" s="289"/>
      <c r="CX9" s="148" t="s">
        <v>27</v>
      </c>
      <c r="CY9" s="149">
        <v>436</v>
      </c>
      <c r="CZ9" s="150">
        <v>257</v>
      </c>
      <c r="DA9" s="151">
        <v>0.69649805447470814</v>
      </c>
      <c r="DB9" s="152">
        <v>1028</v>
      </c>
      <c r="DC9" s="152">
        <v>945</v>
      </c>
      <c r="DD9" s="153">
        <v>8.7830687830687829E-2</v>
      </c>
      <c r="DE9" s="154">
        <v>4693</v>
      </c>
      <c r="DF9" s="154">
        <v>4586</v>
      </c>
      <c r="DG9" s="155">
        <v>2.3331879633667684E-2</v>
      </c>
      <c r="DH9" s="289"/>
      <c r="DI9" s="148" t="s">
        <v>27</v>
      </c>
      <c r="DJ9" s="149">
        <v>372</v>
      </c>
      <c r="DK9" s="150">
        <v>436</v>
      </c>
      <c r="DL9" s="151">
        <v>-0.14678899082568808</v>
      </c>
      <c r="DM9" s="152">
        <v>1065</v>
      </c>
      <c r="DN9" s="152">
        <v>955</v>
      </c>
      <c r="DO9" s="153">
        <v>0.11518324607329843</v>
      </c>
      <c r="DP9" s="154">
        <v>4683</v>
      </c>
      <c r="DQ9" s="154">
        <v>4445</v>
      </c>
      <c r="DR9" s="155">
        <v>5.3543307086614172E-2</v>
      </c>
    </row>
    <row r="10" spans="1:122" x14ac:dyDescent="0.25">
      <c r="A10" s="156" t="s">
        <v>125</v>
      </c>
      <c r="B10" s="149">
        <v>637</v>
      </c>
      <c r="C10" s="157">
        <v>272</v>
      </c>
      <c r="D10" s="158">
        <v>1.3419117647058822</v>
      </c>
      <c r="E10" s="159">
        <v>637</v>
      </c>
      <c r="F10" s="159">
        <v>628</v>
      </c>
      <c r="G10" s="160">
        <v>1.4331210191082803E-2</v>
      </c>
      <c r="H10" s="161">
        <v>2123</v>
      </c>
      <c r="I10" s="161">
        <v>1739</v>
      </c>
      <c r="J10" s="162">
        <v>0.22081656124209315</v>
      </c>
      <c r="L10" s="149">
        <v>979</v>
      </c>
      <c r="M10" s="157">
        <v>241</v>
      </c>
      <c r="N10" s="158">
        <v>3.0622406639004147</v>
      </c>
      <c r="O10" s="159">
        <v>979</v>
      </c>
      <c r="P10" s="159">
        <v>551</v>
      </c>
      <c r="Q10" s="160">
        <v>0.77676950998185113</v>
      </c>
      <c r="R10" s="161">
        <v>2533</v>
      </c>
      <c r="S10" s="161">
        <v>1494</v>
      </c>
      <c r="T10" s="162">
        <v>0.69544846050870146</v>
      </c>
      <c r="V10" s="149">
        <v>874</v>
      </c>
      <c r="W10" s="157">
        <v>466</v>
      </c>
      <c r="X10" s="158">
        <v>0.87553648068669532</v>
      </c>
      <c r="Y10" s="159">
        <v>874</v>
      </c>
      <c r="Z10" s="159">
        <v>670</v>
      </c>
      <c r="AA10" s="160">
        <v>0.30447761194029849</v>
      </c>
      <c r="AB10" s="161">
        <v>2614</v>
      </c>
      <c r="AC10" s="161">
        <v>1570</v>
      </c>
      <c r="AD10" s="162">
        <v>0.664968152866242</v>
      </c>
      <c r="AF10" s="149">
        <v>727</v>
      </c>
      <c r="AG10" s="157">
        <v>167</v>
      </c>
      <c r="AH10" s="158">
        <v>3.3532934131736525</v>
      </c>
      <c r="AI10" s="159">
        <v>727</v>
      </c>
      <c r="AJ10" s="159">
        <v>637</v>
      </c>
      <c r="AK10" s="160">
        <v>0.14128728414442701</v>
      </c>
      <c r="AL10" s="161">
        <v>2673</v>
      </c>
      <c r="AM10" s="161">
        <v>1570</v>
      </c>
      <c r="AN10" s="162">
        <v>0.7025477707006369</v>
      </c>
      <c r="AP10" s="149">
        <v>388</v>
      </c>
      <c r="AQ10" s="157">
        <v>94</v>
      </c>
      <c r="AR10" s="158">
        <v>3.1276595744680851</v>
      </c>
      <c r="AS10" s="159">
        <v>388</v>
      </c>
      <c r="AT10" s="159">
        <v>979</v>
      </c>
      <c r="AU10" s="160">
        <v>-0.6036772216547498</v>
      </c>
      <c r="AV10" s="161">
        <v>2603</v>
      </c>
      <c r="AW10" s="161">
        <v>1652</v>
      </c>
      <c r="AX10" s="162">
        <v>0.57566585956416461</v>
      </c>
      <c r="AZ10" s="149">
        <v>221</v>
      </c>
      <c r="BA10" s="157">
        <v>127</v>
      </c>
      <c r="BB10" s="158">
        <v>0.74015748031496065</v>
      </c>
      <c r="BC10" s="159">
        <v>221</v>
      </c>
      <c r="BD10" s="159">
        <v>874</v>
      </c>
      <c r="BE10" s="160">
        <v>-0.74713958810068648</v>
      </c>
      <c r="BF10" s="161">
        <v>2522</v>
      </c>
      <c r="BG10" s="161">
        <v>1661</v>
      </c>
      <c r="BH10" s="162">
        <v>0.51836243226971701</v>
      </c>
      <c r="BJ10" s="149">
        <v>209</v>
      </c>
      <c r="BK10" s="157">
        <v>0</v>
      </c>
      <c r="BL10" s="158" t="s">
        <v>126</v>
      </c>
      <c r="BM10" s="159">
        <v>209</v>
      </c>
      <c r="BN10" s="159">
        <v>727</v>
      </c>
      <c r="BO10" s="160">
        <v>-0.71251719394773039</v>
      </c>
      <c r="BP10" s="161">
        <v>2303</v>
      </c>
      <c r="BQ10" s="161">
        <v>1935</v>
      </c>
      <c r="BR10" s="162">
        <v>0.19018087855297158</v>
      </c>
      <c r="BT10" s="149">
        <v>165</v>
      </c>
      <c r="BU10" s="157">
        <v>82</v>
      </c>
      <c r="BV10" s="158">
        <v>1.0121951219512195</v>
      </c>
      <c r="BW10" s="159">
        <v>165</v>
      </c>
      <c r="BX10" s="159">
        <v>388</v>
      </c>
      <c r="BY10" s="160">
        <v>-0.57474226804123707</v>
      </c>
      <c r="BZ10" s="161">
        <v>2083</v>
      </c>
      <c r="CA10" s="161">
        <v>1613</v>
      </c>
      <c r="CB10" s="162">
        <v>0.29138251704897705</v>
      </c>
      <c r="CD10" s="149">
        <v>189</v>
      </c>
      <c r="CE10" s="157">
        <v>83</v>
      </c>
      <c r="CF10" s="158">
        <v>1.2771084337349397</v>
      </c>
      <c r="CG10" s="159">
        <v>189</v>
      </c>
      <c r="CH10" s="159">
        <v>221</v>
      </c>
      <c r="CI10" s="160">
        <v>-0.14479638009049775</v>
      </c>
      <c r="CJ10" s="161">
        <v>1954</v>
      </c>
      <c r="CK10" s="161">
        <v>1735</v>
      </c>
      <c r="CL10" s="162">
        <v>0.12622478386167146</v>
      </c>
      <c r="CN10" s="149">
        <v>433</v>
      </c>
      <c r="CO10" s="157">
        <v>24</v>
      </c>
      <c r="CP10" s="158">
        <v>17.041666666666668</v>
      </c>
      <c r="CQ10" s="159">
        <v>433</v>
      </c>
      <c r="CR10" s="159">
        <v>209</v>
      </c>
      <c r="CS10" s="160">
        <v>1.0717703349282297</v>
      </c>
      <c r="CT10" s="161">
        <v>2006</v>
      </c>
      <c r="CU10" s="161">
        <v>1756</v>
      </c>
      <c r="CV10" s="162">
        <v>0.14236902050113895</v>
      </c>
      <c r="CW10" s="289"/>
      <c r="CX10" s="156" t="s">
        <v>123</v>
      </c>
      <c r="CY10" s="149">
        <v>287</v>
      </c>
      <c r="CZ10" s="157">
        <v>221</v>
      </c>
      <c r="DA10" s="158">
        <v>0.29864253393665158</v>
      </c>
      <c r="DB10" s="159">
        <v>698</v>
      </c>
      <c r="DC10" s="159">
        <v>610</v>
      </c>
      <c r="DD10" s="160">
        <v>0.14426229508196722</v>
      </c>
      <c r="DE10" s="161">
        <v>2914</v>
      </c>
      <c r="DF10" s="161">
        <v>3374</v>
      </c>
      <c r="DG10" s="162">
        <v>-0.13633669235328985</v>
      </c>
      <c r="DH10" s="289"/>
      <c r="DI10" s="156" t="s">
        <v>123</v>
      </c>
      <c r="DJ10" s="149">
        <v>334</v>
      </c>
      <c r="DK10" s="157">
        <v>287</v>
      </c>
      <c r="DL10" s="158">
        <v>0.16376306620209058</v>
      </c>
      <c r="DM10" s="159">
        <v>842</v>
      </c>
      <c r="DN10" s="159">
        <v>599</v>
      </c>
      <c r="DO10" s="160">
        <v>0.40567612687813021</v>
      </c>
      <c r="DP10" s="161">
        <v>2929</v>
      </c>
      <c r="DQ10" s="161">
        <v>3360</v>
      </c>
      <c r="DR10" s="162">
        <v>-0.12827380952380951</v>
      </c>
    </row>
    <row r="11" spans="1:122" x14ac:dyDescent="0.25">
      <c r="A11" s="163" t="s">
        <v>27</v>
      </c>
      <c r="B11" s="164">
        <v>604</v>
      </c>
      <c r="C11" s="165">
        <v>382</v>
      </c>
      <c r="D11" s="151">
        <v>0.58115183246073299</v>
      </c>
      <c r="E11" s="166">
        <v>1279</v>
      </c>
      <c r="F11" s="166">
        <v>1078</v>
      </c>
      <c r="G11" s="153">
        <v>0.18645640074211503</v>
      </c>
      <c r="H11" s="167">
        <v>4682</v>
      </c>
      <c r="I11" s="167">
        <v>4786</v>
      </c>
      <c r="J11" s="155">
        <v>-2.173004596740493E-2</v>
      </c>
      <c r="L11" s="164">
        <v>435</v>
      </c>
      <c r="M11" s="165">
        <v>604</v>
      </c>
      <c r="N11" s="151">
        <v>-0.27980132450331124</v>
      </c>
      <c r="O11" s="166">
        <v>1421</v>
      </c>
      <c r="P11" s="166">
        <v>1025</v>
      </c>
      <c r="Q11" s="153">
        <v>0.38634146341463416</v>
      </c>
      <c r="R11" s="167">
        <v>4543</v>
      </c>
      <c r="S11" s="167">
        <v>5019</v>
      </c>
      <c r="T11" s="155">
        <v>-9.4839609483960946E-2</v>
      </c>
      <c r="V11" s="164">
        <v>341</v>
      </c>
      <c r="W11" s="165">
        <v>435</v>
      </c>
      <c r="X11" s="151">
        <v>-0.2160919540229885</v>
      </c>
      <c r="Y11" s="166">
        <v>1380</v>
      </c>
      <c r="Z11" s="166">
        <v>982</v>
      </c>
      <c r="AA11" s="153">
        <v>0.40529531568228105</v>
      </c>
      <c r="AB11" s="167">
        <v>4410</v>
      </c>
      <c r="AC11" s="167">
        <v>5198</v>
      </c>
      <c r="AD11" s="155">
        <v>-0.15159676798768756</v>
      </c>
      <c r="AF11" s="164">
        <v>410</v>
      </c>
      <c r="AG11" s="165">
        <v>343</v>
      </c>
      <c r="AH11" s="151">
        <v>0.19533527696793002</v>
      </c>
      <c r="AI11" s="166">
        <v>1188</v>
      </c>
      <c r="AJ11" s="166">
        <v>1279</v>
      </c>
      <c r="AK11" s="153">
        <v>-7.1149335418295545E-2</v>
      </c>
      <c r="AL11" s="167">
        <v>4498</v>
      </c>
      <c r="AM11" s="167">
        <v>5225</v>
      </c>
      <c r="AN11" s="155">
        <v>-0.13913875598086126</v>
      </c>
      <c r="AP11" s="164">
        <v>524</v>
      </c>
      <c r="AQ11" s="165">
        <v>410</v>
      </c>
      <c r="AR11" s="151">
        <v>0.2780487804878049</v>
      </c>
      <c r="AS11" s="166">
        <v>1277</v>
      </c>
      <c r="AT11" s="166">
        <v>1421</v>
      </c>
      <c r="AU11" s="153">
        <v>-0.10133708655876143</v>
      </c>
      <c r="AV11" s="167">
        <v>4717</v>
      </c>
      <c r="AW11" s="167">
        <v>4924</v>
      </c>
      <c r="AX11" s="155">
        <v>-4.203899268887084E-2</v>
      </c>
      <c r="AZ11" s="164">
        <v>319</v>
      </c>
      <c r="BA11" s="165">
        <v>524</v>
      </c>
      <c r="BB11" s="151">
        <v>-0.39122137404580154</v>
      </c>
      <c r="BC11" s="166">
        <v>1253</v>
      </c>
      <c r="BD11" s="166">
        <v>1382</v>
      </c>
      <c r="BE11" s="153">
        <v>-9.3342981186685964E-2</v>
      </c>
      <c r="BF11" s="167">
        <v>4706</v>
      </c>
      <c r="BG11" s="167">
        <v>4812</v>
      </c>
      <c r="BH11" s="155">
        <v>-2.2028262676641729E-2</v>
      </c>
      <c r="BJ11" s="164">
        <v>225</v>
      </c>
      <c r="BK11" s="165">
        <v>319</v>
      </c>
      <c r="BL11" s="151">
        <v>-0.29467084639498431</v>
      </c>
      <c r="BM11" s="166">
        <v>1068</v>
      </c>
      <c r="BN11" s="166">
        <v>1191</v>
      </c>
      <c r="BO11" s="153">
        <v>-0.10327455919395466</v>
      </c>
      <c r="BP11" s="167">
        <v>4616</v>
      </c>
      <c r="BQ11" s="167">
        <v>4804</v>
      </c>
      <c r="BR11" s="155">
        <v>-3.9134054954204828E-2</v>
      </c>
      <c r="BT11" s="164">
        <v>389</v>
      </c>
      <c r="BU11" s="165">
        <v>225</v>
      </c>
      <c r="BV11" s="151">
        <v>0.72888888888888892</v>
      </c>
      <c r="BW11" s="166">
        <v>933</v>
      </c>
      <c r="BX11" s="166">
        <v>1277</v>
      </c>
      <c r="BY11" s="153">
        <v>-0.26938136256851997</v>
      </c>
      <c r="BZ11" s="167">
        <v>4659</v>
      </c>
      <c r="CA11" s="167">
        <v>4829</v>
      </c>
      <c r="CB11" s="155">
        <v>-3.5203975978463448E-2</v>
      </c>
      <c r="CD11" s="164">
        <v>331</v>
      </c>
      <c r="CE11" s="165">
        <v>389</v>
      </c>
      <c r="CF11" s="151">
        <v>-0.14910025706940874</v>
      </c>
      <c r="CG11" s="166">
        <v>945</v>
      </c>
      <c r="CH11" s="166">
        <v>1253</v>
      </c>
      <c r="CI11" s="153">
        <v>-0.24581005586592178</v>
      </c>
      <c r="CJ11" s="167">
        <v>4565</v>
      </c>
      <c r="CK11" s="167">
        <v>4792</v>
      </c>
      <c r="CL11" s="155">
        <v>-4.7370617696160265E-2</v>
      </c>
      <c r="CN11" s="164">
        <v>254</v>
      </c>
      <c r="CO11" s="165">
        <v>331</v>
      </c>
      <c r="CP11" s="151">
        <v>-0.23262839879154079</v>
      </c>
      <c r="CQ11" s="166">
        <v>974</v>
      </c>
      <c r="CR11" s="166">
        <v>1068</v>
      </c>
      <c r="CS11" s="153">
        <v>-8.8014981273408247E-2</v>
      </c>
      <c r="CT11" s="167">
        <v>4512</v>
      </c>
      <c r="CU11" s="167">
        <v>4649</v>
      </c>
      <c r="CV11" s="155">
        <v>-2.9468702946870293E-2</v>
      </c>
      <c r="CW11" s="289"/>
      <c r="CX11" s="156" t="s">
        <v>148</v>
      </c>
      <c r="CY11" s="164">
        <v>147</v>
      </c>
      <c r="CZ11" s="157">
        <v>33</v>
      </c>
      <c r="DA11" s="158">
        <v>3.4545454545454546</v>
      </c>
      <c r="DB11" s="159">
        <v>321</v>
      </c>
      <c r="DC11" s="159">
        <v>326</v>
      </c>
      <c r="DD11" s="160">
        <v>-1.5337423312883436E-2</v>
      </c>
      <c r="DE11" s="161">
        <v>1739</v>
      </c>
      <c r="DF11" s="161">
        <v>1212</v>
      </c>
      <c r="DG11" s="162">
        <v>0.43481848184818483</v>
      </c>
      <c r="DH11" s="289"/>
      <c r="DI11" s="156" t="s">
        <v>148</v>
      </c>
      <c r="DJ11" s="164">
        <v>36</v>
      </c>
      <c r="DK11" s="157">
        <v>147</v>
      </c>
      <c r="DL11" s="158">
        <v>-0.75510204081632648</v>
      </c>
      <c r="DM11" s="159">
        <v>216</v>
      </c>
      <c r="DN11" s="159">
        <v>349</v>
      </c>
      <c r="DO11" s="160">
        <v>-0.38108882521489973</v>
      </c>
      <c r="DP11" s="161">
        <v>1712</v>
      </c>
      <c r="DQ11" s="161">
        <v>1085</v>
      </c>
      <c r="DR11" s="162">
        <v>0.57788018433179722</v>
      </c>
    </row>
    <row r="12" spans="1:122" x14ac:dyDescent="0.25">
      <c r="A12" s="168" t="s">
        <v>123</v>
      </c>
      <c r="B12" s="164">
        <v>258</v>
      </c>
      <c r="C12" s="169">
        <v>319</v>
      </c>
      <c r="D12" s="158">
        <v>-0.19122257053291536</v>
      </c>
      <c r="E12" s="170">
        <v>839</v>
      </c>
      <c r="F12" s="170">
        <v>852</v>
      </c>
      <c r="G12" s="160">
        <v>-1.5258215962441314E-2</v>
      </c>
      <c r="H12" s="171">
        <v>3296</v>
      </c>
      <c r="I12" s="171">
        <v>3308</v>
      </c>
      <c r="J12" s="162">
        <v>-3.6275695284159614E-3</v>
      </c>
      <c r="L12" s="164">
        <v>314</v>
      </c>
      <c r="M12" s="169">
        <v>258</v>
      </c>
      <c r="N12" s="158">
        <v>0.21705426356589147</v>
      </c>
      <c r="O12" s="170">
        <v>891</v>
      </c>
      <c r="P12" s="170">
        <v>888</v>
      </c>
      <c r="Q12" s="160">
        <v>3.3783783783783786E-3</v>
      </c>
      <c r="R12" s="171">
        <v>3247</v>
      </c>
      <c r="S12" s="171">
        <v>3393</v>
      </c>
      <c r="T12" s="162">
        <v>-4.3029767167698199E-2</v>
      </c>
      <c r="V12" s="164">
        <v>239</v>
      </c>
      <c r="W12" s="169">
        <v>314</v>
      </c>
      <c r="X12" s="158">
        <v>-0.23885350318471338</v>
      </c>
      <c r="Y12" s="170">
        <v>811</v>
      </c>
      <c r="Z12" s="170">
        <v>814</v>
      </c>
      <c r="AA12" s="160">
        <v>-3.6855036855036856E-3</v>
      </c>
      <c r="AB12" s="171">
        <v>3177</v>
      </c>
      <c r="AC12" s="171">
        <v>3450</v>
      </c>
      <c r="AD12" s="162">
        <v>-7.91304347826087E-2</v>
      </c>
      <c r="AF12" s="164">
        <v>205</v>
      </c>
      <c r="AG12" s="169">
        <v>241</v>
      </c>
      <c r="AH12" s="158">
        <v>-0.14937759336099585</v>
      </c>
      <c r="AI12" s="170">
        <v>760</v>
      </c>
      <c r="AJ12" s="170">
        <v>839</v>
      </c>
      <c r="AK12" s="160">
        <v>-9.4159713945172821E-2</v>
      </c>
      <c r="AL12" s="171">
        <v>3137</v>
      </c>
      <c r="AM12" s="171">
        <v>3514</v>
      </c>
      <c r="AN12" s="162">
        <v>-0.10728514513375072</v>
      </c>
      <c r="AP12" s="164">
        <v>269</v>
      </c>
      <c r="AQ12" s="169">
        <v>205</v>
      </c>
      <c r="AR12" s="158">
        <v>0.31219512195121951</v>
      </c>
      <c r="AS12" s="170">
        <v>715</v>
      </c>
      <c r="AT12" s="170">
        <v>891</v>
      </c>
      <c r="AU12" s="160">
        <v>-0.19753086419753085</v>
      </c>
      <c r="AV12" s="171">
        <v>3162</v>
      </c>
      <c r="AW12" s="171">
        <v>3450</v>
      </c>
      <c r="AX12" s="162">
        <v>-8.3478260869565224E-2</v>
      </c>
      <c r="AZ12" s="164">
        <v>201</v>
      </c>
      <c r="BA12" s="169">
        <v>269</v>
      </c>
      <c r="BB12" s="158">
        <v>-0.25278810408921931</v>
      </c>
      <c r="BC12" s="170">
        <v>675</v>
      </c>
      <c r="BD12" s="170">
        <v>813</v>
      </c>
      <c r="BE12" s="160">
        <v>-0.16974169741697417</v>
      </c>
      <c r="BF12" s="171">
        <v>3153</v>
      </c>
      <c r="BG12" s="171">
        <v>3432</v>
      </c>
      <c r="BH12" s="162">
        <v>-8.1293706293706289E-2</v>
      </c>
      <c r="BJ12" s="164">
        <v>182</v>
      </c>
      <c r="BK12" s="169">
        <v>201</v>
      </c>
      <c r="BL12" s="158">
        <v>-9.4527363184079602E-2</v>
      </c>
      <c r="BM12" s="170">
        <v>652</v>
      </c>
      <c r="BN12" s="170">
        <v>763</v>
      </c>
      <c r="BO12" s="160">
        <v>-0.14547837483617301</v>
      </c>
      <c r="BP12" s="171">
        <v>3106</v>
      </c>
      <c r="BQ12" s="171">
        <v>3360</v>
      </c>
      <c r="BR12" s="162">
        <v>-7.559523809523809E-2</v>
      </c>
      <c r="BT12" s="164">
        <v>224</v>
      </c>
      <c r="BU12" s="169">
        <v>182</v>
      </c>
      <c r="BV12" s="158">
        <v>0.23076923076923078</v>
      </c>
      <c r="BW12" s="170">
        <v>607</v>
      </c>
      <c r="BX12" s="170">
        <v>715</v>
      </c>
      <c r="BY12" s="160">
        <v>-0.15104895104895105</v>
      </c>
      <c r="BZ12" s="171">
        <v>3104</v>
      </c>
      <c r="CA12" s="171">
        <v>3292</v>
      </c>
      <c r="CB12" s="162">
        <v>-5.7108140947752128E-2</v>
      </c>
      <c r="CD12" s="164">
        <v>190</v>
      </c>
      <c r="CE12" s="169">
        <v>224</v>
      </c>
      <c r="CF12" s="158">
        <v>-0.15178571428571427</v>
      </c>
      <c r="CG12" s="170">
        <v>596</v>
      </c>
      <c r="CH12" s="170">
        <v>675</v>
      </c>
      <c r="CI12" s="160">
        <v>-0.11703703703703704</v>
      </c>
      <c r="CJ12" s="171">
        <v>2901</v>
      </c>
      <c r="CK12" s="171">
        <v>3415</v>
      </c>
      <c r="CL12" s="162">
        <v>-0.15051244509516837</v>
      </c>
      <c r="CN12" s="164">
        <v>223</v>
      </c>
      <c r="CO12" s="169">
        <v>188</v>
      </c>
      <c r="CP12" s="158">
        <v>0.18617021276595744</v>
      </c>
      <c r="CQ12" s="170">
        <v>635</v>
      </c>
      <c r="CR12" s="170">
        <v>652</v>
      </c>
      <c r="CS12" s="160">
        <v>-2.6073619631901839E-2</v>
      </c>
      <c r="CT12" s="171">
        <v>2889</v>
      </c>
      <c r="CU12" s="171">
        <v>3424</v>
      </c>
      <c r="CV12" s="162">
        <v>-0.15625</v>
      </c>
      <c r="CW12" s="289"/>
      <c r="CX12" s="148" t="s">
        <v>149</v>
      </c>
      <c r="CY12" s="164">
        <v>71</v>
      </c>
      <c r="CZ12" s="150">
        <v>64</v>
      </c>
      <c r="DA12" s="151">
        <v>0.109375</v>
      </c>
      <c r="DB12" s="152">
        <v>215</v>
      </c>
      <c r="DC12" s="152">
        <v>214</v>
      </c>
      <c r="DD12" s="153">
        <v>4.6728971962616819E-3</v>
      </c>
      <c r="DE12" s="154">
        <v>1067</v>
      </c>
      <c r="DF12" s="154">
        <v>1583</v>
      </c>
      <c r="DG12" s="155">
        <v>-0.32596336070751736</v>
      </c>
      <c r="DH12" s="289"/>
      <c r="DI12" s="148" t="s">
        <v>149</v>
      </c>
      <c r="DJ12" s="164">
        <v>70</v>
      </c>
      <c r="DK12" s="150">
        <v>71</v>
      </c>
      <c r="DL12" s="151">
        <v>-1.4084507042253521E-2</v>
      </c>
      <c r="DM12" s="152">
        <v>205</v>
      </c>
      <c r="DN12" s="152">
        <v>225</v>
      </c>
      <c r="DO12" s="153">
        <v>-8.8888888888888892E-2</v>
      </c>
      <c r="DP12" s="154">
        <v>1038</v>
      </c>
      <c r="DQ12" s="154">
        <v>1559</v>
      </c>
      <c r="DR12" s="155">
        <v>-0.33418858242463118</v>
      </c>
    </row>
    <row r="13" spans="1:122" x14ac:dyDescent="0.25">
      <c r="A13" s="168" t="s">
        <v>124</v>
      </c>
      <c r="B13" s="164">
        <v>45</v>
      </c>
      <c r="C13" s="169">
        <v>63</v>
      </c>
      <c r="D13" s="158">
        <v>-0.2857142857142857</v>
      </c>
      <c r="E13" s="170">
        <v>251</v>
      </c>
      <c r="F13" s="170">
        <v>70</v>
      </c>
      <c r="G13" s="160">
        <v>2.5857142857142859</v>
      </c>
      <c r="H13" s="171">
        <v>785</v>
      </c>
      <c r="I13" s="171">
        <v>778</v>
      </c>
      <c r="J13" s="162">
        <v>8.9974293059125968E-3</v>
      </c>
      <c r="L13" s="164">
        <v>98</v>
      </c>
      <c r="M13" s="169">
        <v>157</v>
      </c>
      <c r="N13" s="158">
        <v>-0.37579617834394907</v>
      </c>
      <c r="O13" s="170">
        <v>341</v>
      </c>
      <c r="P13" s="170">
        <v>81</v>
      </c>
      <c r="Q13" s="160">
        <v>3.2098765432098766</v>
      </c>
      <c r="R13" s="171">
        <v>808</v>
      </c>
      <c r="S13" s="171">
        <v>830</v>
      </c>
      <c r="T13" s="162">
        <v>-2.6506024096385541E-2</v>
      </c>
      <c r="V13" s="164">
        <v>165</v>
      </c>
      <c r="W13" s="169">
        <v>121</v>
      </c>
      <c r="X13" s="158">
        <v>0.36363636363636365</v>
      </c>
      <c r="Y13" s="170">
        <v>342</v>
      </c>
      <c r="Z13" s="170">
        <v>112</v>
      </c>
      <c r="AA13" s="160">
        <v>2.0535714285714284</v>
      </c>
      <c r="AB13" s="171">
        <v>707</v>
      </c>
      <c r="AC13" s="171">
        <v>952</v>
      </c>
      <c r="AD13" s="162">
        <v>-0.25735294117647056</v>
      </c>
      <c r="AF13" s="164">
        <v>77</v>
      </c>
      <c r="AG13" s="169">
        <v>64</v>
      </c>
      <c r="AH13" s="158">
        <v>0.203125</v>
      </c>
      <c r="AI13" s="170">
        <v>258</v>
      </c>
      <c r="AJ13" s="170">
        <v>251</v>
      </c>
      <c r="AK13" s="160">
        <v>2.7888446215139442E-2</v>
      </c>
      <c r="AL13" s="171">
        <v>703</v>
      </c>
      <c r="AM13" s="171">
        <v>981</v>
      </c>
      <c r="AN13" s="162">
        <v>-0.28338430173292556</v>
      </c>
      <c r="AP13" s="164">
        <v>31</v>
      </c>
      <c r="AQ13" s="169">
        <v>73</v>
      </c>
      <c r="AR13" s="158">
        <v>-0.57534246575342463</v>
      </c>
      <c r="AS13" s="170">
        <v>189</v>
      </c>
      <c r="AT13" s="170">
        <v>341</v>
      </c>
      <c r="AU13" s="160">
        <v>-0.44574780058651026</v>
      </c>
      <c r="AV13" s="171">
        <v>724</v>
      </c>
      <c r="AW13" s="171">
        <v>912</v>
      </c>
      <c r="AX13" s="162">
        <v>-0.20614035087719298</v>
      </c>
      <c r="AZ13" s="164">
        <v>26</v>
      </c>
      <c r="BA13" s="169">
        <v>52</v>
      </c>
      <c r="BB13" s="158">
        <v>-0.5</v>
      </c>
      <c r="BC13" s="170">
        <v>243</v>
      </c>
      <c r="BD13" s="170">
        <v>342</v>
      </c>
      <c r="BE13" s="160">
        <v>-0.28947368421052633</v>
      </c>
      <c r="BF13" s="171">
        <v>816</v>
      </c>
      <c r="BG13" s="171">
        <v>844</v>
      </c>
      <c r="BH13" s="162">
        <v>-3.3175355450236969E-2</v>
      </c>
      <c r="BJ13" s="164">
        <v>67</v>
      </c>
      <c r="BK13" s="169">
        <v>118</v>
      </c>
      <c r="BL13" s="158">
        <v>-0.43220338983050849</v>
      </c>
      <c r="BM13" s="170">
        <v>213</v>
      </c>
      <c r="BN13" s="170">
        <v>258</v>
      </c>
      <c r="BO13" s="160">
        <v>-0.1744186046511628</v>
      </c>
      <c r="BP13" s="171">
        <v>792</v>
      </c>
      <c r="BQ13" s="171">
        <v>889</v>
      </c>
      <c r="BR13" s="162">
        <v>-0.10911136107986502</v>
      </c>
      <c r="BT13" s="164">
        <v>20</v>
      </c>
      <c r="BU13" s="169">
        <v>43</v>
      </c>
      <c r="BV13" s="158">
        <v>-0.53488372093023251</v>
      </c>
      <c r="BW13" s="170">
        <v>326</v>
      </c>
      <c r="BX13" s="170">
        <v>189</v>
      </c>
      <c r="BY13" s="160">
        <v>0.72486772486772488</v>
      </c>
      <c r="BZ13" s="171">
        <v>937</v>
      </c>
      <c r="CA13" s="171">
        <v>882</v>
      </c>
      <c r="CB13" s="162">
        <v>6.2358276643990927E-2</v>
      </c>
      <c r="CD13" s="164">
        <v>32</v>
      </c>
      <c r="CE13" s="169">
        <v>165</v>
      </c>
      <c r="CF13" s="158">
        <v>-0.80606060606060603</v>
      </c>
      <c r="CG13" s="170">
        <v>295</v>
      </c>
      <c r="CH13" s="170">
        <v>243</v>
      </c>
      <c r="CI13" s="160">
        <v>0.2139917695473251</v>
      </c>
      <c r="CJ13" s="171">
        <v>992</v>
      </c>
      <c r="CK13" s="171">
        <v>783</v>
      </c>
      <c r="CL13" s="162">
        <v>0.2669220945083014</v>
      </c>
      <c r="CN13" s="164">
        <v>18</v>
      </c>
      <c r="CO13" s="169">
        <v>89</v>
      </c>
      <c r="CP13" s="158">
        <v>-0.797752808988764</v>
      </c>
      <c r="CQ13" s="170">
        <v>267</v>
      </c>
      <c r="CR13" s="170">
        <v>213</v>
      </c>
      <c r="CS13" s="160">
        <v>0.25352112676056338</v>
      </c>
      <c r="CT13" s="171">
        <v>989</v>
      </c>
      <c r="CU13" s="171">
        <v>664</v>
      </c>
      <c r="CV13" s="162">
        <v>0.48945783132530118</v>
      </c>
      <c r="CW13" s="289"/>
      <c r="CX13" s="168" t="s">
        <v>123</v>
      </c>
      <c r="CY13" s="164">
        <v>33</v>
      </c>
      <c r="CZ13" s="169">
        <v>62</v>
      </c>
      <c r="DA13" s="158">
        <v>-0.46774193548387094</v>
      </c>
      <c r="DB13" s="170">
        <v>159</v>
      </c>
      <c r="DC13" s="170">
        <v>174</v>
      </c>
      <c r="DD13" s="160">
        <v>-8.6206896551724144E-2</v>
      </c>
      <c r="DE13" s="171">
        <v>841</v>
      </c>
      <c r="DF13" s="171">
        <v>1252</v>
      </c>
      <c r="DG13" s="162">
        <v>-0.3282747603833866</v>
      </c>
      <c r="DH13" s="289"/>
      <c r="DI13" s="168" t="s">
        <v>123</v>
      </c>
      <c r="DJ13" s="164">
        <v>69</v>
      </c>
      <c r="DK13" s="169">
        <v>33</v>
      </c>
      <c r="DL13" s="158">
        <v>1.0909090909090908</v>
      </c>
      <c r="DM13" s="170">
        <v>164</v>
      </c>
      <c r="DN13" s="170">
        <v>176</v>
      </c>
      <c r="DO13" s="160">
        <v>-6.8181818181818177E-2</v>
      </c>
      <c r="DP13" s="171">
        <v>826</v>
      </c>
      <c r="DQ13" s="171">
        <v>1239</v>
      </c>
      <c r="DR13" s="162">
        <v>-0.33333333333333331</v>
      </c>
    </row>
    <row r="14" spans="1:122" x14ac:dyDescent="0.25">
      <c r="A14" s="168" t="s">
        <v>125</v>
      </c>
      <c r="B14" s="164">
        <v>189</v>
      </c>
      <c r="C14" s="169">
        <v>0</v>
      </c>
      <c r="D14" s="158" t="s">
        <v>126</v>
      </c>
      <c r="E14" s="170">
        <v>189</v>
      </c>
      <c r="F14" s="170">
        <v>156</v>
      </c>
      <c r="G14" s="172">
        <v>0.21153846153846154</v>
      </c>
      <c r="H14" s="171">
        <v>601</v>
      </c>
      <c r="I14" s="171">
        <v>700</v>
      </c>
      <c r="J14" s="162">
        <v>-0.14142857142857143</v>
      </c>
      <c r="L14" s="164">
        <v>189</v>
      </c>
      <c r="M14" s="169">
        <v>189</v>
      </c>
      <c r="N14" s="158">
        <v>0</v>
      </c>
      <c r="O14" s="170">
        <v>189</v>
      </c>
      <c r="P14" s="170">
        <v>56</v>
      </c>
      <c r="Q14" s="172">
        <v>2.375</v>
      </c>
      <c r="R14" s="171">
        <v>488</v>
      </c>
      <c r="S14" s="171">
        <v>796</v>
      </c>
      <c r="T14" s="162">
        <v>-0.38693467336683418</v>
      </c>
      <c r="V14" s="164">
        <v>227</v>
      </c>
      <c r="W14" s="169">
        <v>0</v>
      </c>
      <c r="X14" s="158" t="s">
        <v>126</v>
      </c>
      <c r="Y14" s="170">
        <v>227</v>
      </c>
      <c r="Z14" s="170">
        <v>56</v>
      </c>
      <c r="AA14" s="172">
        <v>3.0535714285714284</v>
      </c>
      <c r="AB14" s="171">
        <v>526</v>
      </c>
      <c r="AC14" s="171">
        <v>796</v>
      </c>
      <c r="AD14" s="162">
        <v>-0.33919597989949751</v>
      </c>
      <c r="AF14" s="164">
        <v>170</v>
      </c>
      <c r="AG14" s="169">
        <v>38</v>
      </c>
      <c r="AH14" s="158">
        <v>3.4736842105263159</v>
      </c>
      <c r="AI14" s="170">
        <v>170</v>
      </c>
      <c r="AJ14" s="170">
        <v>189</v>
      </c>
      <c r="AK14" s="172">
        <v>-0.10052910052910052</v>
      </c>
      <c r="AL14" s="171">
        <v>658</v>
      </c>
      <c r="AM14" s="171">
        <v>730</v>
      </c>
      <c r="AN14" s="162">
        <v>-9.8630136986301367E-2</v>
      </c>
      <c r="AP14" s="164">
        <v>373</v>
      </c>
      <c r="AQ14" s="169">
        <v>132</v>
      </c>
      <c r="AR14" s="158">
        <v>1.8257575757575757</v>
      </c>
      <c r="AS14" s="170">
        <v>373</v>
      </c>
      <c r="AT14" s="170">
        <v>189</v>
      </c>
      <c r="AU14" s="172">
        <v>0.97354497354497349</v>
      </c>
      <c r="AV14" s="171">
        <v>831</v>
      </c>
      <c r="AW14" s="171">
        <v>562</v>
      </c>
      <c r="AX14" s="162">
        <v>0.47864768683274023</v>
      </c>
      <c r="AZ14" s="164">
        <v>335</v>
      </c>
      <c r="BA14" s="169">
        <v>203</v>
      </c>
      <c r="BB14" s="158">
        <v>0.65024630541871919</v>
      </c>
      <c r="BC14" s="170">
        <v>335</v>
      </c>
      <c r="BD14" s="170">
        <v>227</v>
      </c>
      <c r="BE14" s="172">
        <v>0.47577092511013214</v>
      </c>
      <c r="BF14" s="171">
        <v>737</v>
      </c>
      <c r="BG14" s="171">
        <v>536</v>
      </c>
      <c r="BH14" s="162">
        <v>0.375</v>
      </c>
      <c r="BJ14" s="164">
        <v>203</v>
      </c>
      <c r="BK14" s="169">
        <v>0</v>
      </c>
      <c r="BL14" s="158" t="s">
        <v>126</v>
      </c>
      <c r="BM14" s="170">
        <v>203</v>
      </c>
      <c r="BN14" s="170">
        <v>170</v>
      </c>
      <c r="BO14" s="172">
        <v>0.19411764705882353</v>
      </c>
      <c r="BP14" s="171">
        <v>718</v>
      </c>
      <c r="BQ14" s="171">
        <v>555</v>
      </c>
      <c r="BR14" s="162">
        <v>0.29369369369369369</v>
      </c>
      <c r="BT14" s="164">
        <v>0</v>
      </c>
      <c r="BU14" s="169">
        <v>0</v>
      </c>
      <c r="BV14" s="158" t="s">
        <v>126</v>
      </c>
      <c r="BW14" s="170">
        <v>0</v>
      </c>
      <c r="BX14" s="170">
        <v>373</v>
      </c>
      <c r="BY14" s="172">
        <v>-1</v>
      </c>
      <c r="BZ14" s="171">
        <v>618</v>
      </c>
      <c r="CA14" s="171">
        <v>655</v>
      </c>
      <c r="CB14" s="162">
        <v>-5.6488549618320609E-2</v>
      </c>
      <c r="CD14" s="164">
        <v>54</v>
      </c>
      <c r="CE14" s="169">
        <v>0</v>
      </c>
      <c r="CF14" s="158" t="s">
        <v>126</v>
      </c>
      <c r="CG14" s="170">
        <v>54</v>
      </c>
      <c r="CH14" s="170">
        <v>335</v>
      </c>
      <c r="CI14" s="172">
        <v>-0.83880597014925373</v>
      </c>
      <c r="CJ14" s="171">
        <v>672</v>
      </c>
      <c r="CK14" s="171">
        <v>594</v>
      </c>
      <c r="CL14" s="162">
        <v>0.13131313131313133</v>
      </c>
      <c r="CN14" s="164">
        <v>72</v>
      </c>
      <c r="CO14" s="169">
        <v>54</v>
      </c>
      <c r="CP14" s="158">
        <v>0.33333333333333331</v>
      </c>
      <c r="CQ14" s="170">
        <v>72</v>
      </c>
      <c r="CR14" s="170">
        <v>203</v>
      </c>
      <c r="CS14" s="172">
        <v>-0.64532019704433496</v>
      </c>
      <c r="CT14" s="171">
        <v>634</v>
      </c>
      <c r="CU14" s="171">
        <v>561</v>
      </c>
      <c r="CV14" s="162">
        <v>0.13012477718360071</v>
      </c>
      <c r="CW14" s="289"/>
      <c r="CX14" s="168" t="s">
        <v>148</v>
      </c>
      <c r="CY14" s="164">
        <v>35</v>
      </c>
      <c r="CZ14" s="169">
        <v>0</v>
      </c>
      <c r="DA14" s="158" t="s">
        <v>126</v>
      </c>
      <c r="DB14" s="170">
        <v>51</v>
      </c>
      <c r="DC14" s="170">
        <v>39</v>
      </c>
      <c r="DD14" s="172">
        <v>0.30769230769230771</v>
      </c>
      <c r="DE14" s="171">
        <v>218</v>
      </c>
      <c r="DF14" s="171">
        <v>331</v>
      </c>
      <c r="DG14" s="162">
        <v>-0.34138972809667673</v>
      </c>
      <c r="DH14" s="289"/>
      <c r="DI14" s="168" t="s">
        <v>148</v>
      </c>
      <c r="DJ14" s="164">
        <v>0</v>
      </c>
      <c r="DK14" s="169">
        <v>35</v>
      </c>
      <c r="DL14" s="158">
        <v>-1</v>
      </c>
      <c r="DM14" s="170">
        <v>35</v>
      </c>
      <c r="DN14" s="170">
        <v>48</v>
      </c>
      <c r="DO14" s="172">
        <v>-0.27083333333333331</v>
      </c>
      <c r="DP14" s="171">
        <v>203</v>
      </c>
      <c r="DQ14" s="171">
        <v>320</v>
      </c>
      <c r="DR14" s="162">
        <v>-0.36562499999999998</v>
      </c>
    </row>
    <row r="15" spans="1:122" x14ac:dyDescent="0.25">
      <c r="A15" s="148" t="s">
        <v>127</v>
      </c>
      <c r="B15" s="149">
        <v>92</v>
      </c>
      <c r="C15" s="173">
        <v>99</v>
      </c>
      <c r="D15" s="151">
        <v>-7.0707070707070704E-2</v>
      </c>
      <c r="E15" s="152">
        <v>314</v>
      </c>
      <c r="F15" s="152">
        <v>325</v>
      </c>
      <c r="G15" s="153">
        <v>-3.3846153846153845E-2</v>
      </c>
      <c r="H15" s="154">
        <v>1460</v>
      </c>
      <c r="I15" s="154">
        <v>1624</v>
      </c>
      <c r="J15" s="155">
        <v>-0.10098522167487685</v>
      </c>
      <c r="L15" s="149">
        <v>103</v>
      </c>
      <c r="M15" s="173">
        <v>92</v>
      </c>
      <c r="N15" s="151">
        <v>0.11956521739130435</v>
      </c>
      <c r="O15" s="152">
        <v>294</v>
      </c>
      <c r="P15" s="152">
        <v>356</v>
      </c>
      <c r="Q15" s="153">
        <v>-0.17415730337078653</v>
      </c>
      <c r="R15" s="154">
        <v>1359</v>
      </c>
      <c r="S15" s="154">
        <v>1665</v>
      </c>
      <c r="T15" s="155">
        <v>-0.18378378378378379</v>
      </c>
      <c r="V15" s="149">
        <v>92</v>
      </c>
      <c r="W15" s="173">
        <v>103</v>
      </c>
      <c r="X15" s="151">
        <v>-0.10679611650485436</v>
      </c>
      <c r="Y15" s="152">
        <v>287</v>
      </c>
      <c r="Z15" s="152">
        <v>291</v>
      </c>
      <c r="AA15" s="153">
        <v>-1.3745704467353952E-2</v>
      </c>
      <c r="AB15" s="154">
        <v>1342</v>
      </c>
      <c r="AC15" s="154">
        <v>1645</v>
      </c>
      <c r="AD15" s="155">
        <v>-0.18419452887537993</v>
      </c>
      <c r="AF15" s="149">
        <v>158</v>
      </c>
      <c r="AG15" s="173">
        <v>92</v>
      </c>
      <c r="AH15" s="151">
        <v>0.71739130434782605</v>
      </c>
      <c r="AI15" s="152">
        <v>353</v>
      </c>
      <c r="AJ15" s="152">
        <v>314</v>
      </c>
      <c r="AK15" s="153">
        <v>0.12420382165605096</v>
      </c>
      <c r="AL15" s="154">
        <v>1328</v>
      </c>
      <c r="AM15" s="154">
        <v>1675</v>
      </c>
      <c r="AN15" s="155">
        <v>-0.20716417910447762</v>
      </c>
      <c r="AP15" s="149">
        <v>92</v>
      </c>
      <c r="AQ15" s="173">
        <v>158</v>
      </c>
      <c r="AR15" s="151">
        <v>-0.41772151898734178</v>
      </c>
      <c r="AS15" s="152">
        <v>342</v>
      </c>
      <c r="AT15" s="152">
        <v>294</v>
      </c>
      <c r="AU15" s="153">
        <v>0.16326530612244897</v>
      </c>
      <c r="AV15" s="154">
        <v>1305</v>
      </c>
      <c r="AW15" s="154">
        <v>1664</v>
      </c>
      <c r="AX15" s="155">
        <v>-0.21574519230769232</v>
      </c>
      <c r="AZ15" s="149">
        <v>69</v>
      </c>
      <c r="BA15" s="173">
        <v>92</v>
      </c>
      <c r="BB15" s="151">
        <v>-0.25</v>
      </c>
      <c r="BC15" s="152">
        <v>319</v>
      </c>
      <c r="BD15" s="152">
        <v>287</v>
      </c>
      <c r="BE15" s="153">
        <v>0.11149825783972125</v>
      </c>
      <c r="BF15" s="154">
        <v>1243</v>
      </c>
      <c r="BG15" s="154">
        <v>1665</v>
      </c>
      <c r="BH15" s="155">
        <v>-0.25345345345345344</v>
      </c>
      <c r="BJ15" s="149">
        <v>72</v>
      </c>
      <c r="BK15" s="173">
        <v>71</v>
      </c>
      <c r="BL15" s="151">
        <v>1.4084507042253521E-2</v>
      </c>
      <c r="BM15" s="152">
        <v>235</v>
      </c>
      <c r="BN15" s="152">
        <v>353</v>
      </c>
      <c r="BO15" s="153">
        <v>-0.33427762039660058</v>
      </c>
      <c r="BP15" s="154">
        <v>1227</v>
      </c>
      <c r="BQ15" s="154">
        <v>1664</v>
      </c>
      <c r="BR15" s="155">
        <v>-0.26262019230769229</v>
      </c>
      <c r="BT15" s="149">
        <v>70</v>
      </c>
      <c r="BU15" s="173">
        <v>72</v>
      </c>
      <c r="BV15" s="151">
        <v>-2.7777777777777776E-2</v>
      </c>
      <c r="BW15" s="152">
        <v>213</v>
      </c>
      <c r="BX15" s="152">
        <v>342</v>
      </c>
      <c r="BY15" s="153">
        <v>-0.37719298245614036</v>
      </c>
      <c r="BZ15" s="154">
        <v>1205</v>
      </c>
      <c r="CA15" s="154">
        <v>1626</v>
      </c>
      <c r="CB15" s="155">
        <v>-0.25891758917589175</v>
      </c>
      <c r="CD15" s="149">
        <v>80</v>
      </c>
      <c r="CE15" s="173">
        <v>70</v>
      </c>
      <c r="CF15" s="151">
        <v>0.14285714285714285</v>
      </c>
      <c r="CG15" s="152">
        <v>222</v>
      </c>
      <c r="CH15" s="152">
        <v>321</v>
      </c>
      <c r="CI15" s="153">
        <v>-0.30841121495327101</v>
      </c>
      <c r="CJ15" s="154">
        <v>1121</v>
      </c>
      <c r="CK15" s="154">
        <v>1694</v>
      </c>
      <c r="CL15" s="155">
        <v>-0.33825265643447461</v>
      </c>
      <c r="CN15" s="149">
        <v>62</v>
      </c>
      <c r="CO15" s="173">
        <v>80</v>
      </c>
      <c r="CP15" s="151">
        <v>-0.22500000000000001</v>
      </c>
      <c r="CQ15" s="152">
        <v>212</v>
      </c>
      <c r="CR15" s="152">
        <v>235</v>
      </c>
      <c r="CS15" s="153">
        <v>-9.7872340425531917E-2</v>
      </c>
      <c r="CT15" s="154">
        <v>1114</v>
      </c>
      <c r="CU15" s="154">
        <v>1627</v>
      </c>
      <c r="CV15" s="155">
        <v>-0.31530424093423481</v>
      </c>
      <c r="CW15" s="289"/>
      <c r="CX15" s="148" t="s">
        <v>128</v>
      </c>
      <c r="CY15" s="149">
        <v>118</v>
      </c>
      <c r="CZ15" s="173">
        <v>88</v>
      </c>
      <c r="DA15" s="151">
        <v>0.34090909090909088</v>
      </c>
      <c r="DB15" s="152">
        <v>322</v>
      </c>
      <c r="DC15" s="152">
        <v>306</v>
      </c>
      <c r="DD15" s="153">
        <v>5.2287581699346407E-2</v>
      </c>
      <c r="DE15" s="154">
        <v>1474</v>
      </c>
      <c r="DF15" s="154">
        <v>1584</v>
      </c>
      <c r="DG15" s="155">
        <v>-6.9444444444444448E-2</v>
      </c>
      <c r="DH15" s="289"/>
      <c r="DI15" s="148" t="s">
        <v>128</v>
      </c>
      <c r="DJ15" s="149">
        <v>122</v>
      </c>
      <c r="DK15" s="173">
        <v>118</v>
      </c>
      <c r="DL15" s="151">
        <v>3.3898305084745763E-2</v>
      </c>
      <c r="DM15" s="152">
        <v>328</v>
      </c>
      <c r="DN15" s="152">
        <v>335</v>
      </c>
      <c r="DO15" s="153">
        <v>-2.0895522388059702E-2</v>
      </c>
      <c r="DP15" s="154">
        <v>1443</v>
      </c>
      <c r="DQ15" s="154">
        <v>1545</v>
      </c>
      <c r="DR15" s="155">
        <v>-6.6019417475728162E-2</v>
      </c>
    </row>
    <row r="16" spans="1:122" x14ac:dyDescent="0.25">
      <c r="A16" s="156" t="s">
        <v>123</v>
      </c>
      <c r="B16" s="149">
        <v>80</v>
      </c>
      <c r="C16" s="157">
        <v>84</v>
      </c>
      <c r="D16" s="158">
        <v>-4.7619047619047616E-2</v>
      </c>
      <c r="E16" s="159">
        <v>274</v>
      </c>
      <c r="F16" s="159">
        <v>260</v>
      </c>
      <c r="G16" s="160">
        <v>5.3846153846153849E-2</v>
      </c>
      <c r="H16" s="161">
        <v>1180</v>
      </c>
      <c r="I16" s="161">
        <v>1125</v>
      </c>
      <c r="J16" s="162">
        <v>4.8888888888888891E-2</v>
      </c>
      <c r="L16" s="149">
        <v>97</v>
      </c>
      <c r="M16" s="157">
        <v>80</v>
      </c>
      <c r="N16" s="158">
        <v>0.21249999999999999</v>
      </c>
      <c r="O16" s="159">
        <v>261</v>
      </c>
      <c r="P16" s="159">
        <v>284</v>
      </c>
      <c r="Q16" s="160">
        <v>-8.098591549295775E-2</v>
      </c>
      <c r="R16" s="161">
        <v>1102</v>
      </c>
      <c r="S16" s="161">
        <v>1193</v>
      </c>
      <c r="T16" s="162">
        <v>-7.6278290025146689E-2</v>
      </c>
      <c r="V16" s="149">
        <v>68</v>
      </c>
      <c r="W16" s="157">
        <v>97</v>
      </c>
      <c r="X16" s="158">
        <v>-0.29896907216494845</v>
      </c>
      <c r="Y16" s="159">
        <v>245</v>
      </c>
      <c r="Z16" s="159">
        <v>255</v>
      </c>
      <c r="AA16" s="160">
        <v>-3.9215686274509803E-2</v>
      </c>
      <c r="AB16" s="161">
        <v>1079</v>
      </c>
      <c r="AC16" s="161">
        <v>1182</v>
      </c>
      <c r="AD16" s="162">
        <v>-8.7140439932318112E-2</v>
      </c>
      <c r="AF16" s="149">
        <v>115</v>
      </c>
      <c r="AG16" s="157">
        <v>68</v>
      </c>
      <c r="AH16" s="158">
        <v>0.69117647058823528</v>
      </c>
      <c r="AI16" s="159">
        <v>280</v>
      </c>
      <c r="AJ16" s="159">
        <v>274</v>
      </c>
      <c r="AK16" s="160">
        <v>2.1897810218978103E-2</v>
      </c>
      <c r="AL16" s="161">
        <v>1069</v>
      </c>
      <c r="AM16" s="161">
        <v>1222</v>
      </c>
      <c r="AN16" s="162">
        <v>-0.12520458265139117</v>
      </c>
      <c r="AP16" s="149">
        <v>64</v>
      </c>
      <c r="AQ16" s="157">
        <v>115</v>
      </c>
      <c r="AR16" s="158">
        <v>-0.44347826086956521</v>
      </c>
      <c r="AS16" s="159">
        <v>247</v>
      </c>
      <c r="AT16" s="159">
        <v>261</v>
      </c>
      <c r="AU16" s="160">
        <v>-5.3639846743295021E-2</v>
      </c>
      <c r="AV16" s="161">
        <v>1044</v>
      </c>
      <c r="AW16" s="161">
        <v>1237</v>
      </c>
      <c r="AX16" s="162">
        <v>-0.15602263540824576</v>
      </c>
      <c r="AZ16" s="149">
        <v>62</v>
      </c>
      <c r="BA16" s="157">
        <v>64</v>
      </c>
      <c r="BB16" s="158">
        <v>-3.125E-2</v>
      </c>
      <c r="BC16" s="159">
        <v>241</v>
      </c>
      <c r="BD16" s="159">
        <v>245</v>
      </c>
      <c r="BE16" s="160">
        <v>-1.6326530612244899E-2</v>
      </c>
      <c r="BF16" s="161">
        <v>1014</v>
      </c>
      <c r="BG16" s="161">
        <v>1245</v>
      </c>
      <c r="BH16" s="162">
        <v>-0.1855421686746988</v>
      </c>
      <c r="BJ16" s="149">
        <v>44</v>
      </c>
      <c r="BK16" s="157">
        <v>62</v>
      </c>
      <c r="BL16" s="158">
        <v>-0.29032258064516131</v>
      </c>
      <c r="BM16" s="159">
        <v>170</v>
      </c>
      <c r="BN16" s="159">
        <v>280</v>
      </c>
      <c r="BO16" s="160">
        <v>-0.39285714285714285</v>
      </c>
      <c r="BP16" s="161">
        <v>984</v>
      </c>
      <c r="BQ16" s="161">
        <v>1252</v>
      </c>
      <c r="BR16" s="162">
        <v>-0.21405750798722045</v>
      </c>
      <c r="BT16" s="149">
        <v>68</v>
      </c>
      <c r="BU16" s="157">
        <v>44</v>
      </c>
      <c r="BV16" s="158">
        <v>0.54545454545454541</v>
      </c>
      <c r="BW16" s="159">
        <v>174</v>
      </c>
      <c r="BX16" s="159">
        <v>247</v>
      </c>
      <c r="BY16" s="160">
        <v>-0.29554655870445345</v>
      </c>
      <c r="BZ16" s="161">
        <v>966</v>
      </c>
      <c r="CA16" s="161">
        <v>1248</v>
      </c>
      <c r="CB16" s="162">
        <v>-0.22596153846153846</v>
      </c>
      <c r="CD16" s="149">
        <v>64</v>
      </c>
      <c r="CE16" s="157">
        <v>68</v>
      </c>
      <c r="CF16" s="158">
        <v>-5.8823529411764705E-2</v>
      </c>
      <c r="CG16" s="159">
        <v>176</v>
      </c>
      <c r="CH16" s="159">
        <v>241</v>
      </c>
      <c r="CI16" s="160">
        <v>-0.26970954356846472</v>
      </c>
      <c r="CJ16" s="161">
        <v>917</v>
      </c>
      <c r="CK16" s="161">
        <v>1292</v>
      </c>
      <c r="CL16" s="162">
        <v>-0.29024767801857587</v>
      </c>
      <c r="CN16" s="149">
        <v>62</v>
      </c>
      <c r="CO16" s="157">
        <v>64</v>
      </c>
      <c r="CP16" s="158">
        <v>-3.125E-2</v>
      </c>
      <c r="CQ16" s="159">
        <v>194</v>
      </c>
      <c r="CR16" s="159">
        <v>170</v>
      </c>
      <c r="CS16" s="160">
        <v>0.14117647058823529</v>
      </c>
      <c r="CT16" s="161">
        <v>918</v>
      </c>
      <c r="CU16" s="161">
        <v>1252</v>
      </c>
      <c r="CV16" s="162">
        <v>-0.26677316293929715</v>
      </c>
      <c r="CW16" s="289"/>
      <c r="CX16" s="156" t="s">
        <v>123</v>
      </c>
      <c r="CY16" s="149">
        <v>116</v>
      </c>
      <c r="CZ16" s="157">
        <v>84</v>
      </c>
      <c r="DA16" s="158">
        <v>0.38095238095238093</v>
      </c>
      <c r="DB16" s="159">
        <v>313</v>
      </c>
      <c r="DC16" s="159">
        <v>290</v>
      </c>
      <c r="DD16" s="160">
        <v>7.9310344827586213E-2</v>
      </c>
      <c r="DE16" s="161">
        <v>1413</v>
      </c>
      <c r="DF16" s="161">
        <v>1503</v>
      </c>
      <c r="DG16" s="162">
        <v>-5.9880239520958084E-2</v>
      </c>
      <c r="DH16" s="289"/>
      <c r="DI16" s="156" t="s">
        <v>123</v>
      </c>
      <c r="DJ16" s="149">
        <v>122</v>
      </c>
      <c r="DK16" s="157">
        <v>116</v>
      </c>
      <c r="DL16" s="158">
        <v>5.1724137931034482E-2</v>
      </c>
      <c r="DM16" s="159">
        <v>322</v>
      </c>
      <c r="DN16" s="159">
        <v>317</v>
      </c>
      <c r="DO16" s="160">
        <v>1.5772870662460567E-2</v>
      </c>
      <c r="DP16" s="161">
        <v>1388</v>
      </c>
      <c r="DQ16" s="161">
        <v>1462</v>
      </c>
      <c r="DR16" s="162">
        <v>-5.0615595075239397E-2</v>
      </c>
    </row>
    <row r="17" spans="1:122" x14ac:dyDescent="0.25">
      <c r="A17" s="156" t="s">
        <v>124</v>
      </c>
      <c r="B17" s="149">
        <v>12</v>
      </c>
      <c r="C17" s="157">
        <v>15</v>
      </c>
      <c r="D17" s="158">
        <v>-0.2</v>
      </c>
      <c r="E17" s="159">
        <v>40</v>
      </c>
      <c r="F17" s="159">
        <v>65</v>
      </c>
      <c r="G17" s="160">
        <v>-0.38461538461538464</v>
      </c>
      <c r="H17" s="161">
        <v>280</v>
      </c>
      <c r="I17" s="161">
        <v>499</v>
      </c>
      <c r="J17" s="162">
        <v>-0.43887775551102204</v>
      </c>
      <c r="L17" s="149">
        <v>6</v>
      </c>
      <c r="M17" s="157">
        <v>12</v>
      </c>
      <c r="N17" s="158">
        <v>-0.5</v>
      </c>
      <c r="O17" s="159">
        <v>33</v>
      </c>
      <c r="P17" s="159">
        <v>72</v>
      </c>
      <c r="Q17" s="160">
        <v>-0.54166666666666663</v>
      </c>
      <c r="R17" s="161">
        <v>257</v>
      </c>
      <c r="S17" s="161">
        <v>472</v>
      </c>
      <c r="T17" s="162">
        <v>-0.45550847457627119</v>
      </c>
      <c r="V17" s="149">
        <v>24</v>
      </c>
      <c r="W17" s="157">
        <v>6</v>
      </c>
      <c r="X17" s="158">
        <v>3</v>
      </c>
      <c r="Y17" s="159">
        <v>42</v>
      </c>
      <c r="Z17" s="159">
        <v>36</v>
      </c>
      <c r="AA17" s="160">
        <v>0.16666666666666666</v>
      </c>
      <c r="AB17" s="161">
        <v>263</v>
      </c>
      <c r="AC17" s="161">
        <v>463</v>
      </c>
      <c r="AD17" s="162">
        <v>-0.43196544276457882</v>
      </c>
      <c r="AF17" s="149">
        <v>43</v>
      </c>
      <c r="AG17" s="157">
        <v>24</v>
      </c>
      <c r="AH17" s="158">
        <v>0.79166666666666663</v>
      </c>
      <c r="AI17" s="159">
        <v>73</v>
      </c>
      <c r="AJ17" s="159">
        <v>40</v>
      </c>
      <c r="AK17" s="160">
        <v>0.82499999999999996</v>
      </c>
      <c r="AL17" s="161">
        <v>259</v>
      </c>
      <c r="AM17" s="161">
        <v>453</v>
      </c>
      <c r="AN17" s="162">
        <v>-0.42825607064017662</v>
      </c>
      <c r="AP17" s="149">
        <v>28</v>
      </c>
      <c r="AQ17" s="157">
        <v>43</v>
      </c>
      <c r="AR17" s="158">
        <v>-0.34883720930232559</v>
      </c>
      <c r="AS17" s="159">
        <v>95</v>
      </c>
      <c r="AT17" s="159">
        <v>33</v>
      </c>
      <c r="AU17" s="160">
        <v>1.8787878787878789</v>
      </c>
      <c r="AV17" s="161">
        <v>261</v>
      </c>
      <c r="AW17" s="161">
        <v>427</v>
      </c>
      <c r="AX17" s="162">
        <v>-0.38875878220140514</v>
      </c>
      <c r="AZ17" s="149">
        <v>7</v>
      </c>
      <c r="BA17" s="157">
        <v>28</v>
      </c>
      <c r="BB17" s="158">
        <v>-0.75</v>
      </c>
      <c r="BC17" s="159">
        <v>78</v>
      </c>
      <c r="BD17" s="159">
        <v>42</v>
      </c>
      <c r="BE17" s="160">
        <v>0.8571428571428571</v>
      </c>
      <c r="BF17" s="161">
        <v>229</v>
      </c>
      <c r="BG17" s="161">
        <v>420</v>
      </c>
      <c r="BH17" s="162">
        <v>-0.45476190476190476</v>
      </c>
      <c r="BJ17" s="149">
        <v>28</v>
      </c>
      <c r="BK17" s="157">
        <v>9</v>
      </c>
      <c r="BL17" s="158">
        <v>2.1111111111111112</v>
      </c>
      <c r="BM17" s="159">
        <v>65</v>
      </c>
      <c r="BN17" s="159">
        <v>73</v>
      </c>
      <c r="BO17" s="160">
        <v>-0.1095890410958904</v>
      </c>
      <c r="BP17" s="161">
        <v>243</v>
      </c>
      <c r="BQ17" s="161">
        <v>412</v>
      </c>
      <c r="BR17" s="162">
        <v>-0.41019417475728154</v>
      </c>
      <c r="BT17" s="149">
        <v>2</v>
      </c>
      <c r="BU17" s="157">
        <v>28</v>
      </c>
      <c r="BV17" s="158">
        <v>-0.9285714285714286</v>
      </c>
      <c r="BW17" s="159">
        <v>39</v>
      </c>
      <c r="BX17" s="159">
        <v>95</v>
      </c>
      <c r="BY17" s="160">
        <v>-0.58947368421052626</v>
      </c>
      <c r="BZ17" s="161">
        <v>239</v>
      </c>
      <c r="CA17" s="161">
        <v>378</v>
      </c>
      <c r="CB17" s="162">
        <v>-0.36772486772486773</v>
      </c>
      <c r="CD17" s="149">
        <v>16</v>
      </c>
      <c r="CE17" s="157">
        <v>2</v>
      </c>
      <c r="CF17" s="158">
        <v>7</v>
      </c>
      <c r="CG17" s="159">
        <v>46</v>
      </c>
      <c r="CH17" s="159">
        <v>80</v>
      </c>
      <c r="CI17" s="160">
        <v>-0.42499999999999999</v>
      </c>
      <c r="CJ17" s="161">
        <v>204</v>
      </c>
      <c r="CK17" s="161">
        <v>402</v>
      </c>
      <c r="CL17" s="162">
        <v>-0.4925373134328358</v>
      </c>
      <c r="CN17" s="149">
        <v>0</v>
      </c>
      <c r="CO17" s="157">
        <v>16</v>
      </c>
      <c r="CP17" s="158">
        <v>-1</v>
      </c>
      <c r="CQ17" s="159">
        <v>18</v>
      </c>
      <c r="CR17" s="159">
        <v>65</v>
      </c>
      <c r="CS17" s="160">
        <v>-0.72307692307692306</v>
      </c>
      <c r="CT17" s="161">
        <v>196</v>
      </c>
      <c r="CU17" s="161">
        <v>375</v>
      </c>
      <c r="CV17" s="162">
        <v>-0.47733333333333333</v>
      </c>
      <c r="CW17" s="289"/>
      <c r="CX17" s="156" t="s">
        <v>148</v>
      </c>
      <c r="CY17" s="149">
        <v>2</v>
      </c>
      <c r="CZ17" s="157">
        <v>4</v>
      </c>
      <c r="DA17" s="158">
        <v>-0.5</v>
      </c>
      <c r="DB17" s="159">
        <v>8</v>
      </c>
      <c r="DC17" s="159">
        <v>15</v>
      </c>
      <c r="DD17" s="160">
        <v>-0.46666666666666667</v>
      </c>
      <c r="DE17" s="161">
        <v>57</v>
      </c>
      <c r="DF17" s="161">
        <v>81</v>
      </c>
      <c r="DG17" s="162">
        <v>-0.29629629629629628</v>
      </c>
      <c r="DH17" s="289"/>
      <c r="DI17" s="156" t="s">
        <v>148</v>
      </c>
      <c r="DJ17" s="149">
        <v>0</v>
      </c>
      <c r="DK17" s="157">
        <v>2</v>
      </c>
      <c r="DL17" s="158">
        <v>-1</v>
      </c>
      <c r="DM17" s="159">
        <v>6</v>
      </c>
      <c r="DN17" s="159">
        <v>17</v>
      </c>
      <c r="DO17" s="160">
        <v>-0.6470588235294118</v>
      </c>
      <c r="DP17" s="161">
        <v>51</v>
      </c>
      <c r="DQ17" s="161">
        <v>83</v>
      </c>
      <c r="DR17" s="162">
        <v>-0.38554216867469882</v>
      </c>
    </row>
    <row r="18" spans="1:122" x14ac:dyDescent="0.25">
      <c r="A18" s="156" t="s">
        <v>125</v>
      </c>
      <c r="B18" s="149">
        <v>0</v>
      </c>
      <c r="C18" s="174">
        <v>0</v>
      </c>
      <c r="D18" s="158" t="s">
        <v>126</v>
      </c>
      <c r="E18" s="159">
        <v>0</v>
      </c>
      <c r="F18" s="159">
        <v>0</v>
      </c>
      <c r="G18" s="172" t="s">
        <v>126</v>
      </c>
      <c r="H18" s="161">
        <v>0</v>
      </c>
      <c r="I18" s="161">
        <v>0</v>
      </c>
      <c r="J18" s="175" t="s">
        <v>126</v>
      </c>
      <c r="L18" s="149">
        <v>0</v>
      </c>
      <c r="M18" s="174">
        <v>0</v>
      </c>
      <c r="N18" s="158" t="s">
        <v>126</v>
      </c>
      <c r="O18" s="159">
        <v>0</v>
      </c>
      <c r="P18" s="159">
        <v>0</v>
      </c>
      <c r="Q18" s="172" t="s">
        <v>126</v>
      </c>
      <c r="R18" s="161">
        <v>0</v>
      </c>
      <c r="S18" s="161">
        <v>0</v>
      </c>
      <c r="T18" s="175" t="s">
        <v>126</v>
      </c>
      <c r="V18" s="149">
        <v>0</v>
      </c>
      <c r="W18" s="174">
        <v>0</v>
      </c>
      <c r="X18" s="158" t="s">
        <v>126</v>
      </c>
      <c r="Y18" s="159">
        <v>0</v>
      </c>
      <c r="Z18" s="159">
        <v>0</v>
      </c>
      <c r="AA18" s="172" t="s">
        <v>126</v>
      </c>
      <c r="AB18" s="161">
        <v>0</v>
      </c>
      <c r="AC18" s="161">
        <v>0</v>
      </c>
      <c r="AD18" s="175" t="s">
        <v>126</v>
      </c>
      <c r="AF18" s="149">
        <v>0</v>
      </c>
      <c r="AG18" s="174">
        <v>0</v>
      </c>
      <c r="AH18" s="158" t="s">
        <v>126</v>
      </c>
      <c r="AI18" s="159">
        <v>0</v>
      </c>
      <c r="AJ18" s="159">
        <v>0</v>
      </c>
      <c r="AK18" s="172" t="s">
        <v>126</v>
      </c>
      <c r="AL18" s="161">
        <v>0</v>
      </c>
      <c r="AM18" s="161">
        <v>0</v>
      </c>
      <c r="AN18" s="175" t="s">
        <v>126</v>
      </c>
      <c r="AP18" s="149">
        <v>0</v>
      </c>
      <c r="AQ18" s="174">
        <v>0</v>
      </c>
      <c r="AR18" s="158" t="s">
        <v>126</v>
      </c>
      <c r="AS18" s="159">
        <v>0</v>
      </c>
      <c r="AT18" s="159">
        <v>0</v>
      </c>
      <c r="AU18" s="172" t="s">
        <v>126</v>
      </c>
      <c r="AV18" s="161">
        <v>0</v>
      </c>
      <c r="AW18" s="161">
        <v>0</v>
      </c>
      <c r="AX18" s="175" t="s">
        <v>126</v>
      </c>
      <c r="AZ18" s="149">
        <v>0</v>
      </c>
      <c r="BA18" s="174">
        <v>0</v>
      </c>
      <c r="BB18" s="158" t="s">
        <v>126</v>
      </c>
      <c r="BC18" s="159">
        <v>0</v>
      </c>
      <c r="BD18" s="159">
        <v>0</v>
      </c>
      <c r="BE18" s="172" t="s">
        <v>126</v>
      </c>
      <c r="BF18" s="161">
        <v>0</v>
      </c>
      <c r="BG18" s="161">
        <v>0</v>
      </c>
      <c r="BH18" s="175" t="s">
        <v>126</v>
      </c>
      <c r="BJ18" s="149">
        <v>0</v>
      </c>
      <c r="BK18" s="174">
        <v>0</v>
      </c>
      <c r="BL18" s="158" t="s">
        <v>126</v>
      </c>
      <c r="BM18" s="159">
        <v>0</v>
      </c>
      <c r="BN18" s="159">
        <v>0</v>
      </c>
      <c r="BO18" s="172" t="s">
        <v>126</v>
      </c>
      <c r="BP18" s="161">
        <v>0</v>
      </c>
      <c r="BQ18" s="161">
        <v>0</v>
      </c>
      <c r="BR18" s="175" t="s">
        <v>126</v>
      </c>
      <c r="BT18" s="149">
        <v>0</v>
      </c>
      <c r="BU18" s="174">
        <v>0</v>
      </c>
      <c r="BV18" s="158" t="s">
        <v>126</v>
      </c>
      <c r="BW18" s="159">
        <v>0</v>
      </c>
      <c r="BX18" s="159">
        <v>0</v>
      </c>
      <c r="BY18" s="172" t="s">
        <v>126</v>
      </c>
      <c r="BZ18" s="161">
        <v>0</v>
      </c>
      <c r="CA18" s="161">
        <v>0</v>
      </c>
      <c r="CB18" s="175" t="s">
        <v>126</v>
      </c>
      <c r="CD18" s="149">
        <v>0</v>
      </c>
      <c r="CE18" s="174">
        <v>0</v>
      </c>
      <c r="CF18" s="158" t="s">
        <v>126</v>
      </c>
      <c r="CG18" s="159">
        <v>0</v>
      </c>
      <c r="CH18" s="159">
        <v>0</v>
      </c>
      <c r="CI18" s="172" t="s">
        <v>126</v>
      </c>
      <c r="CJ18" s="161">
        <v>0</v>
      </c>
      <c r="CK18" s="161">
        <v>0</v>
      </c>
      <c r="CL18" s="175" t="s">
        <v>126</v>
      </c>
      <c r="CN18" s="149">
        <v>0</v>
      </c>
      <c r="CO18" s="174">
        <v>0</v>
      </c>
      <c r="CP18" s="158" t="s">
        <v>126</v>
      </c>
      <c r="CQ18" s="159">
        <v>0</v>
      </c>
      <c r="CR18" s="159">
        <v>0</v>
      </c>
      <c r="CS18" s="172" t="s">
        <v>126</v>
      </c>
      <c r="CT18" s="161">
        <v>0</v>
      </c>
      <c r="CU18" s="161">
        <v>0</v>
      </c>
      <c r="CV18" s="175" t="s">
        <v>126</v>
      </c>
      <c r="CW18" s="290"/>
      <c r="CX18" s="148" t="s">
        <v>129</v>
      </c>
      <c r="CY18" s="149">
        <v>34</v>
      </c>
      <c r="CZ18" s="150">
        <v>17</v>
      </c>
      <c r="DA18" s="151">
        <v>1</v>
      </c>
      <c r="DB18" s="152">
        <v>72</v>
      </c>
      <c r="DC18" s="152">
        <v>90</v>
      </c>
      <c r="DD18" s="153">
        <v>-0.2</v>
      </c>
      <c r="DE18" s="154">
        <v>342</v>
      </c>
      <c r="DF18" s="154">
        <v>515</v>
      </c>
      <c r="DG18" s="155">
        <v>-0.33592233009708738</v>
      </c>
      <c r="DH18" s="290"/>
      <c r="DI18" s="148" t="s">
        <v>129</v>
      </c>
      <c r="DJ18" s="149">
        <v>65</v>
      </c>
      <c r="DK18" s="150">
        <v>34</v>
      </c>
      <c r="DL18" s="151">
        <v>0.91176470588235292</v>
      </c>
      <c r="DM18" s="152">
        <v>116</v>
      </c>
      <c r="DN18" s="152">
        <v>99</v>
      </c>
      <c r="DO18" s="153">
        <v>0.17171717171717171</v>
      </c>
      <c r="DP18" s="154">
        <v>383</v>
      </c>
      <c r="DQ18" s="154">
        <v>490</v>
      </c>
      <c r="DR18" s="155">
        <v>-0.21836734693877552</v>
      </c>
    </row>
    <row r="19" spans="1:122" x14ac:dyDescent="0.25">
      <c r="A19" s="148" t="s">
        <v>128</v>
      </c>
      <c r="B19" s="149">
        <v>179</v>
      </c>
      <c r="C19" s="173">
        <v>153</v>
      </c>
      <c r="D19" s="151">
        <v>0.16993464052287582</v>
      </c>
      <c r="E19" s="152">
        <v>453</v>
      </c>
      <c r="F19" s="152">
        <v>410</v>
      </c>
      <c r="G19" s="153">
        <v>0.1048780487804878</v>
      </c>
      <c r="H19" s="154">
        <v>1585</v>
      </c>
      <c r="I19" s="154">
        <v>1703</v>
      </c>
      <c r="J19" s="155">
        <v>-6.9289489136817387E-2</v>
      </c>
      <c r="L19" s="149">
        <v>126</v>
      </c>
      <c r="M19" s="173">
        <v>179</v>
      </c>
      <c r="N19" s="151">
        <v>-0.29608938547486036</v>
      </c>
      <c r="O19" s="152">
        <v>458</v>
      </c>
      <c r="P19" s="152">
        <v>391</v>
      </c>
      <c r="Q19" s="153">
        <v>0.17135549872122763</v>
      </c>
      <c r="R19" s="154">
        <v>1553</v>
      </c>
      <c r="S19" s="154">
        <v>1749</v>
      </c>
      <c r="T19" s="155">
        <v>-0.11206403659233848</v>
      </c>
      <c r="V19" s="149">
        <v>123</v>
      </c>
      <c r="W19" s="173">
        <v>126</v>
      </c>
      <c r="X19" s="151">
        <v>-2.3809523809523808E-2</v>
      </c>
      <c r="Y19" s="152">
        <v>428</v>
      </c>
      <c r="Z19" s="152">
        <v>409</v>
      </c>
      <c r="AA19" s="153">
        <v>4.6454767726161368E-2</v>
      </c>
      <c r="AB19" s="154">
        <v>1558</v>
      </c>
      <c r="AC19" s="154">
        <v>1686</v>
      </c>
      <c r="AD19" s="155">
        <v>-7.591933570581258E-2</v>
      </c>
      <c r="AF19" s="149">
        <v>144</v>
      </c>
      <c r="AG19" s="173">
        <v>123</v>
      </c>
      <c r="AH19" s="151">
        <v>0.17073170731707318</v>
      </c>
      <c r="AI19" s="152">
        <v>393</v>
      </c>
      <c r="AJ19" s="152">
        <v>453</v>
      </c>
      <c r="AK19" s="153">
        <v>-0.13245033112582782</v>
      </c>
      <c r="AL19" s="154">
        <v>1554</v>
      </c>
      <c r="AM19" s="154">
        <v>1689</v>
      </c>
      <c r="AN19" s="155">
        <v>-7.9928952042628773E-2</v>
      </c>
      <c r="AP19" s="149">
        <v>119</v>
      </c>
      <c r="AQ19" s="173">
        <v>144</v>
      </c>
      <c r="AR19" s="151">
        <v>-0.1736111111111111</v>
      </c>
      <c r="AS19" s="152">
        <v>386</v>
      </c>
      <c r="AT19" s="152">
        <v>458</v>
      </c>
      <c r="AU19" s="153">
        <v>-0.15720524017467249</v>
      </c>
      <c r="AV19" s="154">
        <v>1566</v>
      </c>
      <c r="AW19" s="154">
        <v>1636</v>
      </c>
      <c r="AX19" s="155">
        <v>-4.2787286063569685E-2</v>
      </c>
      <c r="AZ19" s="149">
        <v>86</v>
      </c>
      <c r="BA19" s="173">
        <v>119</v>
      </c>
      <c r="BB19" s="151">
        <v>-0.27731092436974791</v>
      </c>
      <c r="BC19" s="152">
        <v>349</v>
      </c>
      <c r="BD19" s="152">
        <v>428</v>
      </c>
      <c r="BE19" s="153">
        <v>-0.18457943925233644</v>
      </c>
      <c r="BF19" s="154">
        <v>1575</v>
      </c>
      <c r="BG19" s="154">
        <v>1580</v>
      </c>
      <c r="BH19" s="155">
        <v>-3.1645569620253164E-3</v>
      </c>
      <c r="BJ19" s="149">
        <v>104</v>
      </c>
      <c r="BK19" s="173">
        <v>86</v>
      </c>
      <c r="BL19" s="151">
        <v>0.20930232558139536</v>
      </c>
      <c r="BM19" s="152">
        <v>309</v>
      </c>
      <c r="BN19" s="152">
        <v>393</v>
      </c>
      <c r="BO19" s="153">
        <v>-0.21374045801526717</v>
      </c>
      <c r="BP19" s="154">
        <v>1565</v>
      </c>
      <c r="BQ19" s="154">
        <v>1592</v>
      </c>
      <c r="BR19" s="155">
        <v>-1.6959798994974875E-2</v>
      </c>
      <c r="BT19" s="149">
        <v>115</v>
      </c>
      <c r="BU19" s="173">
        <v>104</v>
      </c>
      <c r="BV19" s="151">
        <v>0.10576923076923077</v>
      </c>
      <c r="BW19" s="152">
        <v>305</v>
      </c>
      <c r="BX19" s="152">
        <v>386</v>
      </c>
      <c r="BY19" s="153">
        <v>-0.20984455958549222</v>
      </c>
      <c r="BZ19" s="154">
        <v>1540</v>
      </c>
      <c r="CA19" s="154">
        <v>1572</v>
      </c>
      <c r="CB19" s="155">
        <v>-2.0356234096692113E-2</v>
      </c>
      <c r="CD19" s="149">
        <v>115</v>
      </c>
      <c r="CE19" s="173">
        <v>115</v>
      </c>
      <c r="CF19" s="151">
        <v>0</v>
      </c>
      <c r="CG19" s="152">
        <v>334</v>
      </c>
      <c r="CH19" s="152">
        <v>349</v>
      </c>
      <c r="CI19" s="153">
        <v>-4.2979942693409739E-2</v>
      </c>
      <c r="CJ19" s="154">
        <v>1520</v>
      </c>
      <c r="CK19" s="154">
        <v>1552</v>
      </c>
      <c r="CL19" s="155">
        <v>-2.0618556701030927E-2</v>
      </c>
      <c r="CN19" s="149">
        <v>88</v>
      </c>
      <c r="CO19" s="173">
        <v>115</v>
      </c>
      <c r="CP19" s="151">
        <v>-0.23478260869565218</v>
      </c>
      <c r="CQ19" s="152">
        <v>318</v>
      </c>
      <c r="CR19" s="152">
        <v>309</v>
      </c>
      <c r="CS19" s="153">
        <v>2.9126213592233011E-2</v>
      </c>
      <c r="CT19" s="154">
        <v>1473</v>
      </c>
      <c r="CU19" s="154">
        <v>1594</v>
      </c>
      <c r="CV19" s="155">
        <v>-7.5909661229611042E-2</v>
      </c>
      <c r="CW19" s="289"/>
      <c r="CX19" s="156" t="s">
        <v>123</v>
      </c>
      <c r="CY19" s="149">
        <v>33</v>
      </c>
      <c r="CZ19" s="157">
        <v>17</v>
      </c>
      <c r="DA19" s="158">
        <v>0.94117647058823528</v>
      </c>
      <c r="DB19" s="159">
        <v>71</v>
      </c>
      <c r="DC19" s="159">
        <v>79</v>
      </c>
      <c r="DD19" s="160">
        <v>-0.10126582278481013</v>
      </c>
      <c r="DE19" s="161">
        <v>328</v>
      </c>
      <c r="DF19" s="161">
        <v>435</v>
      </c>
      <c r="DG19" s="162">
        <v>-0.24597701149425288</v>
      </c>
      <c r="DH19" s="289"/>
      <c r="DI19" s="156" t="s">
        <v>123</v>
      </c>
      <c r="DJ19" s="149">
        <v>24</v>
      </c>
      <c r="DK19" s="157">
        <v>33</v>
      </c>
      <c r="DL19" s="158">
        <v>-0.27272727272727271</v>
      </c>
      <c r="DM19" s="159">
        <v>74</v>
      </c>
      <c r="DN19" s="159">
        <v>88</v>
      </c>
      <c r="DO19" s="160">
        <v>-0.15909090909090909</v>
      </c>
      <c r="DP19" s="161">
        <v>328</v>
      </c>
      <c r="DQ19" s="161">
        <v>410</v>
      </c>
      <c r="DR19" s="162">
        <v>-0.2</v>
      </c>
    </row>
    <row r="20" spans="1:122" x14ac:dyDescent="0.25">
      <c r="A20" s="156" t="s">
        <v>123</v>
      </c>
      <c r="B20" s="149">
        <v>164</v>
      </c>
      <c r="C20" s="157">
        <v>147</v>
      </c>
      <c r="D20" s="158">
        <v>0.11564625850340136</v>
      </c>
      <c r="E20" s="159">
        <v>428</v>
      </c>
      <c r="F20" s="159">
        <v>392</v>
      </c>
      <c r="G20" s="160">
        <v>9.1836734693877556E-2</v>
      </c>
      <c r="H20" s="161">
        <v>1499</v>
      </c>
      <c r="I20" s="161">
        <v>1580</v>
      </c>
      <c r="J20" s="162">
        <v>-5.1265822784810129E-2</v>
      </c>
      <c r="L20" s="149">
        <v>126</v>
      </c>
      <c r="M20" s="157">
        <v>164</v>
      </c>
      <c r="N20" s="158">
        <v>-0.23170731707317074</v>
      </c>
      <c r="O20" s="159">
        <v>437</v>
      </c>
      <c r="P20" s="159">
        <v>377</v>
      </c>
      <c r="Q20" s="160">
        <v>0.15915119363395225</v>
      </c>
      <c r="R20" s="161">
        <v>1481</v>
      </c>
      <c r="S20" s="161">
        <v>1622</v>
      </c>
      <c r="T20" s="162">
        <v>-8.6929716399506779E-2</v>
      </c>
      <c r="V20" s="149">
        <v>119</v>
      </c>
      <c r="W20" s="157">
        <v>126</v>
      </c>
      <c r="X20" s="158">
        <v>-5.5555555555555552E-2</v>
      </c>
      <c r="Y20" s="159">
        <v>409</v>
      </c>
      <c r="Z20" s="159">
        <v>391</v>
      </c>
      <c r="AA20" s="160">
        <v>4.6035805626598467E-2</v>
      </c>
      <c r="AB20" s="161">
        <v>1484</v>
      </c>
      <c r="AC20" s="161">
        <v>1571</v>
      </c>
      <c r="AD20" s="162">
        <v>-5.5378739656269889E-2</v>
      </c>
      <c r="AF20" s="149">
        <v>144</v>
      </c>
      <c r="AG20" s="157">
        <v>119</v>
      </c>
      <c r="AH20" s="158">
        <v>0.21008403361344538</v>
      </c>
      <c r="AI20" s="159">
        <v>389</v>
      </c>
      <c r="AJ20" s="159">
        <v>428</v>
      </c>
      <c r="AK20" s="160">
        <v>-9.11214953271028E-2</v>
      </c>
      <c r="AL20" s="161">
        <v>1483</v>
      </c>
      <c r="AM20" s="161">
        <v>1575</v>
      </c>
      <c r="AN20" s="162">
        <v>-5.8412698412698416E-2</v>
      </c>
      <c r="AP20" s="149">
        <v>110</v>
      </c>
      <c r="AQ20" s="157">
        <v>144</v>
      </c>
      <c r="AR20" s="158">
        <v>-0.2361111111111111</v>
      </c>
      <c r="AS20" s="159">
        <v>373</v>
      </c>
      <c r="AT20" s="159">
        <v>437</v>
      </c>
      <c r="AU20" s="160">
        <v>-0.14645308924485126</v>
      </c>
      <c r="AV20" s="161">
        <v>1490</v>
      </c>
      <c r="AW20" s="161">
        <v>1532</v>
      </c>
      <c r="AX20" s="162">
        <v>-2.7415143603133161E-2</v>
      </c>
      <c r="AZ20" s="149">
        <v>86</v>
      </c>
      <c r="BA20" s="157">
        <v>110</v>
      </c>
      <c r="BB20" s="158">
        <v>-0.21818181818181817</v>
      </c>
      <c r="BC20" s="159">
        <v>340</v>
      </c>
      <c r="BD20" s="159">
        <v>409</v>
      </c>
      <c r="BE20" s="160">
        <v>-0.1687041564792176</v>
      </c>
      <c r="BF20" s="161">
        <v>1505</v>
      </c>
      <c r="BG20" s="161">
        <v>1476</v>
      </c>
      <c r="BH20" s="162">
        <v>1.9647696476964769E-2</v>
      </c>
      <c r="BJ20" s="149">
        <v>98</v>
      </c>
      <c r="BK20" s="157">
        <v>86</v>
      </c>
      <c r="BL20" s="158">
        <v>0.13953488372093023</v>
      </c>
      <c r="BM20" s="159">
        <v>294</v>
      </c>
      <c r="BN20" s="159">
        <v>389</v>
      </c>
      <c r="BO20" s="160">
        <v>-0.2442159383033419</v>
      </c>
      <c r="BP20" s="161">
        <v>1503</v>
      </c>
      <c r="BQ20" s="161">
        <v>1488</v>
      </c>
      <c r="BR20" s="162">
        <v>1.0080645161290322E-2</v>
      </c>
      <c r="BT20" s="149">
        <v>106</v>
      </c>
      <c r="BU20" s="157">
        <v>98</v>
      </c>
      <c r="BV20" s="158">
        <v>8.1632653061224483E-2</v>
      </c>
      <c r="BW20" s="159">
        <v>290</v>
      </c>
      <c r="BX20" s="159">
        <v>373</v>
      </c>
      <c r="BY20" s="160">
        <v>-0.22252010723860591</v>
      </c>
      <c r="BZ20" s="161">
        <v>1477</v>
      </c>
      <c r="CA20" s="161">
        <v>1479</v>
      </c>
      <c r="CB20" s="162">
        <v>-1.3522650439486139E-3</v>
      </c>
      <c r="CD20" s="149">
        <v>113</v>
      </c>
      <c r="CE20" s="157">
        <v>106</v>
      </c>
      <c r="CF20" s="158">
        <v>6.6037735849056603E-2</v>
      </c>
      <c r="CG20" s="159">
        <v>317</v>
      </c>
      <c r="CH20" s="159">
        <v>340</v>
      </c>
      <c r="CI20" s="160">
        <v>-6.7647058823529407E-2</v>
      </c>
      <c r="CJ20" s="161">
        <v>1457</v>
      </c>
      <c r="CK20" s="161">
        <v>1473</v>
      </c>
      <c r="CL20" s="162">
        <v>-1.0862186014935505E-2</v>
      </c>
      <c r="CN20" s="149">
        <v>84</v>
      </c>
      <c r="CO20" s="157">
        <v>113</v>
      </c>
      <c r="CP20" s="158">
        <v>-0.25663716814159293</v>
      </c>
      <c r="CQ20" s="159">
        <v>303</v>
      </c>
      <c r="CR20" s="159">
        <v>294</v>
      </c>
      <c r="CS20" s="160">
        <v>3.0612244897959183E-2</v>
      </c>
      <c r="CT20" s="161">
        <v>1414</v>
      </c>
      <c r="CU20" s="161">
        <v>1509</v>
      </c>
      <c r="CV20" s="162">
        <v>-6.2955599734923789E-2</v>
      </c>
      <c r="CW20" s="289"/>
      <c r="CX20" s="156" t="s">
        <v>148</v>
      </c>
      <c r="CY20" s="149">
        <v>0</v>
      </c>
      <c r="CZ20" s="157">
        <v>0</v>
      </c>
      <c r="DA20" s="158" t="s">
        <v>126</v>
      </c>
      <c r="DB20" s="159">
        <v>0</v>
      </c>
      <c r="DC20" s="159">
        <v>11</v>
      </c>
      <c r="DD20" s="160">
        <v>-1</v>
      </c>
      <c r="DE20" s="161">
        <v>13</v>
      </c>
      <c r="DF20" s="161">
        <v>80</v>
      </c>
      <c r="DG20" s="162">
        <v>-0.83750000000000002</v>
      </c>
      <c r="DH20" s="289"/>
      <c r="DI20" s="156" t="s">
        <v>148</v>
      </c>
      <c r="DJ20" s="149">
        <v>41</v>
      </c>
      <c r="DK20" s="157">
        <v>0</v>
      </c>
      <c r="DL20" s="158" t="s">
        <v>126</v>
      </c>
      <c r="DM20" s="159">
        <v>41</v>
      </c>
      <c r="DN20" s="159">
        <v>11</v>
      </c>
      <c r="DO20" s="160">
        <v>2.7272727272727271</v>
      </c>
      <c r="DP20" s="161">
        <v>54</v>
      </c>
      <c r="DQ20" s="161">
        <v>80</v>
      </c>
      <c r="DR20" s="162">
        <v>-0.32500000000000001</v>
      </c>
    </row>
    <row r="21" spans="1:122" x14ac:dyDescent="0.25">
      <c r="A21" s="156" t="s">
        <v>124</v>
      </c>
      <c r="B21" s="149">
        <v>15</v>
      </c>
      <c r="C21" s="157">
        <v>6</v>
      </c>
      <c r="D21" s="158">
        <v>1.5</v>
      </c>
      <c r="E21" s="159">
        <v>25</v>
      </c>
      <c r="F21" s="159">
        <v>18</v>
      </c>
      <c r="G21" s="160">
        <v>0.3888888888888889</v>
      </c>
      <c r="H21" s="161">
        <v>86</v>
      </c>
      <c r="I21" s="161">
        <v>123</v>
      </c>
      <c r="J21" s="162">
        <v>-0.30081300813008133</v>
      </c>
      <c r="L21" s="149">
        <v>0</v>
      </c>
      <c r="M21" s="157">
        <v>15</v>
      </c>
      <c r="N21" s="158">
        <v>-1</v>
      </c>
      <c r="O21" s="159">
        <v>21</v>
      </c>
      <c r="P21" s="159">
        <v>14</v>
      </c>
      <c r="Q21" s="160">
        <v>0.5</v>
      </c>
      <c r="R21" s="161">
        <v>72</v>
      </c>
      <c r="S21" s="161">
        <v>127</v>
      </c>
      <c r="T21" s="162">
        <v>-0.43307086614173229</v>
      </c>
      <c r="V21" s="149">
        <v>4</v>
      </c>
      <c r="W21" s="157">
        <v>0</v>
      </c>
      <c r="X21" s="158" t="s">
        <v>126</v>
      </c>
      <c r="Y21" s="159">
        <v>19</v>
      </c>
      <c r="Z21" s="159">
        <v>18</v>
      </c>
      <c r="AA21" s="160">
        <v>5.5555555555555552E-2</v>
      </c>
      <c r="AB21" s="161">
        <v>74</v>
      </c>
      <c r="AC21" s="161">
        <v>115</v>
      </c>
      <c r="AD21" s="162">
        <v>-0.35652173913043478</v>
      </c>
      <c r="AF21" s="149">
        <v>0</v>
      </c>
      <c r="AG21" s="157">
        <v>4</v>
      </c>
      <c r="AH21" s="158">
        <v>-1</v>
      </c>
      <c r="AI21" s="159">
        <v>4</v>
      </c>
      <c r="AJ21" s="159">
        <v>25</v>
      </c>
      <c r="AK21" s="160">
        <v>-0.84</v>
      </c>
      <c r="AL21" s="161">
        <v>71</v>
      </c>
      <c r="AM21" s="161">
        <v>114</v>
      </c>
      <c r="AN21" s="162">
        <v>-0.37719298245614036</v>
      </c>
      <c r="AP21" s="149">
        <v>9</v>
      </c>
      <c r="AQ21" s="157">
        <v>0</v>
      </c>
      <c r="AR21" s="158" t="s">
        <v>126</v>
      </c>
      <c r="AS21" s="159">
        <v>13</v>
      </c>
      <c r="AT21" s="159">
        <v>21</v>
      </c>
      <c r="AU21" s="160">
        <v>-0.38095238095238093</v>
      </c>
      <c r="AV21" s="161">
        <v>76</v>
      </c>
      <c r="AW21" s="161">
        <v>104</v>
      </c>
      <c r="AX21" s="162">
        <v>-0.26923076923076922</v>
      </c>
      <c r="AZ21" s="149">
        <v>0</v>
      </c>
      <c r="BA21" s="157">
        <v>9</v>
      </c>
      <c r="BB21" s="158">
        <v>-1</v>
      </c>
      <c r="BC21" s="159">
        <v>9</v>
      </c>
      <c r="BD21" s="159">
        <v>19</v>
      </c>
      <c r="BE21" s="160">
        <v>-0.52631578947368418</v>
      </c>
      <c r="BF21" s="161">
        <v>70</v>
      </c>
      <c r="BG21" s="161">
        <v>104</v>
      </c>
      <c r="BH21" s="162">
        <v>-0.32692307692307693</v>
      </c>
      <c r="BJ21" s="149">
        <v>6</v>
      </c>
      <c r="BK21" s="157">
        <v>0</v>
      </c>
      <c r="BL21" s="158" t="s">
        <v>126</v>
      </c>
      <c r="BM21" s="159">
        <v>15</v>
      </c>
      <c r="BN21" s="159">
        <v>4</v>
      </c>
      <c r="BO21" s="160">
        <v>2.75</v>
      </c>
      <c r="BP21" s="161">
        <v>62</v>
      </c>
      <c r="BQ21" s="161">
        <v>104</v>
      </c>
      <c r="BR21" s="162">
        <v>-0.40384615384615385</v>
      </c>
      <c r="BT21" s="149">
        <v>9</v>
      </c>
      <c r="BU21" s="157">
        <v>6</v>
      </c>
      <c r="BV21" s="158">
        <v>0.5</v>
      </c>
      <c r="BW21" s="159">
        <v>15</v>
      </c>
      <c r="BX21" s="159">
        <v>13</v>
      </c>
      <c r="BY21" s="160">
        <v>0.15384615384615385</v>
      </c>
      <c r="BZ21" s="161">
        <v>63</v>
      </c>
      <c r="CA21" s="161">
        <v>93</v>
      </c>
      <c r="CB21" s="162">
        <v>-0.32258064516129031</v>
      </c>
      <c r="CD21" s="149">
        <v>2</v>
      </c>
      <c r="CE21" s="157">
        <v>9</v>
      </c>
      <c r="CF21" s="158">
        <v>-0.77777777777777779</v>
      </c>
      <c r="CG21" s="159">
        <v>17</v>
      </c>
      <c r="CH21" s="159">
        <v>9</v>
      </c>
      <c r="CI21" s="160">
        <v>0.88888888888888884</v>
      </c>
      <c r="CJ21" s="161">
        <v>63</v>
      </c>
      <c r="CK21" s="161">
        <v>79</v>
      </c>
      <c r="CL21" s="162">
        <v>-0.20253164556962025</v>
      </c>
      <c r="CN21" s="149">
        <v>4</v>
      </c>
      <c r="CO21" s="157">
        <v>2</v>
      </c>
      <c r="CP21" s="158">
        <v>1</v>
      </c>
      <c r="CQ21" s="159">
        <v>15</v>
      </c>
      <c r="CR21" s="159">
        <v>15</v>
      </c>
      <c r="CS21" s="160">
        <v>0</v>
      </c>
      <c r="CT21" s="161">
        <v>59</v>
      </c>
      <c r="CU21" s="161">
        <v>85</v>
      </c>
      <c r="CV21" s="162">
        <v>-0.30588235294117649</v>
      </c>
      <c r="CW21" s="289"/>
      <c r="CX21" s="148" t="s">
        <v>130</v>
      </c>
      <c r="CY21" s="149">
        <v>38</v>
      </c>
      <c r="CZ21" s="150">
        <v>31</v>
      </c>
      <c r="DA21" s="151">
        <v>0.22580645161290322</v>
      </c>
      <c r="DB21" s="152">
        <v>106</v>
      </c>
      <c r="DC21" s="152">
        <v>121</v>
      </c>
      <c r="DD21" s="153">
        <v>-0.12396694214876033</v>
      </c>
      <c r="DE21" s="154">
        <v>552</v>
      </c>
      <c r="DF21" s="154">
        <v>509</v>
      </c>
      <c r="DG21" s="155">
        <v>8.4479371316306479E-2</v>
      </c>
      <c r="DH21" s="289"/>
      <c r="DI21" s="148" t="s">
        <v>130</v>
      </c>
      <c r="DJ21" s="149">
        <v>65</v>
      </c>
      <c r="DK21" s="150">
        <v>38</v>
      </c>
      <c r="DL21" s="151">
        <v>0.71052631578947367</v>
      </c>
      <c r="DM21" s="152">
        <v>134</v>
      </c>
      <c r="DN21" s="152">
        <v>122</v>
      </c>
      <c r="DO21" s="153">
        <v>9.8360655737704916E-2</v>
      </c>
      <c r="DP21" s="154">
        <v>582</v>
      </c>
      <c r="DQ21" s="154">
        <v>514</v>
      </c>
      <c r="DR21" s="155">
        <v>0.13229571984435798</v>
      </c>
    </row>
    <row r="22" spans="1:122" x14ac:dyDescent="0.25">
      <c r="A22" s="156" t="s">
        <v>125</v>
      </c>
      <c r="B22" s="149">
        <v>0</v>
      </c>
      <c r="C22" s="174">
        <v>0</v>
      </c>
      <c r="D22" s="158" t="s">
        <v>126</v>
      </c>
      <c r="E22" s="159">
        <v>0</v>
      </c>
      <c r="F22" s="159">
        <v>0</v>
      </c>
      <c r="G22" s="172" t="s">
        <v>126</v>
      </c>
      <c r="H22" s="161">
        <v>0</v>
      </c>
      <c r="I22" s="161">
        <v>0</v>
      </c>
      <c r="J22" s="175" t="s">
        <v>126</v>
      </c>
      <c r="L22" s="149">
        <v>0</v>
      </c>
      <c r="M22" s="174">
        <v>0</v>
      </c>
      <c r="N22" s="158" t="s">
        <v>126</v>
      </c>
      <c r="O22" s="159">
        <v>0</v>
      </c>
      <c r="P22" s="159">
        <v>0</v>
      </c>
      <c r="Q22" s="172" t="s">
        <v>126</v>
      </c>
      <c r="R22" s="161">
        <v>0</v>
      </c>
      <c r="S22" s="161">
        <v>0</v>
      </c>
      <c r="T22" s="175" t="s">
        <v>126</v>
      </c>
      <c r="V22" s="149">
        <v>0</v>
      </c>
      <c r="W22" s="174">
        <v>0</v>
      </c>
      <c r="X22" s="158" t="s">
        <v>126</v>
      </c>
      <c r="Y22" s="159">
        <v>0</v>
      </c>
      <c r="Z22" s="159">
        <v>0</v>
      </c>
      <c r="AA22" s="172" t="s">
        <v>126</v>
      </c>
      <c r="AB22" s="161">
        <v>0</v>
      </c>
      <c r="AC22" s="161">
        <v>0</v>
      </c>
      <c r="AD22" s="175" t="s">
        <v>126</v>
      </c>
      <c r="AF22" s="149">
        <v>0</v>
      </c>
      <c r="AG22" s="174">
        <v>0</v>
      </c>
      <c r="AH22" s="158" t="s">
        <v>126</v>
      </c>
      <c r="AI22" s="159">
        <v>0</v>
      </c>
      <c r="AJ22" s="159">
        <v>0</v>
      </c>
      <c r="AK22" s="172" t="s">
        <v>126</v>
      </c>
      <c r="AL22" s="161">
        <v>0</v>
      </c>
      <c r="AM22" s="161">
        <v>0</v>
      </c>
      <c r="AN22" s="175" t="s">
        <v>126</v>
      </c>
      <c r="AP22" s="149">
        <v>0</v>
      </c>
      <c r="AQ22" s="174">
        <v>0</v>
      </c>
      <c r="AR22" s="158" t="s">
        <v>126</v>
      </c>
      <c r="AS22" s="159">
        <v>0</v>
      </c>
      <c r="AT22" s="159">
        <v>0</v>
      </c>
      <c r="AU22" s="172" t="s">
        <v>126</v>
      </c>
      <c r="AV22" s="161">
        <v>0</v>
      </c>
      <c r="AW22" s="161">
        <v>0</v>
      </c>
      <c r="AX22" s="175" t="s">
        <v>126</v>
      </c>
      <c r="AZ22" s="149">
        <v>0</v>
      </c>
      <c r="BA22" s="174">
        <v>0</v>
      </c>
      <c r="BB22" s="158" t="s">
        <v>126</v>
      </c>
      <c r="BC22" s="159">
        <v>0</v>
      </c>
      <c r="BD22" s="159">
        <v>0</v>
      </c>
      <c r="BE22" s="172" t="s">
        <v>126</v>
      </c>
      <c r="BF22" s="161">
        <v>0</v>
      </c>
      <c r="BG22" s="161">
        <v>0</v>
      </c>
      <c r="BH22" s="175" t="s">
        <v>126</v>
      </c>
      <c r="BJ22" s="149">
        <v>0</v>
      </c>
      <c r="BK22" s="174">
        <v>0</v>
      </c>
      <c r="BL22" s="158" t="s">
        <v>126</v>
      </c>
      <c r="BM22" s="159">
        <v>0</v>
      </c>
      <c r="BN22" s="159">
        <v>0</v>
      </c>
      <c r="BO22" s="172" t="s">
        <v>126</v>
      </c>
      <c r="BP22" s="161">
        <v>0</v>
      </c>
      <c r="BQ22" s="161">
        <v>0</v>
      </c>
      <c r="BR22" s="175" t="s">
        <v>126</v>
      </c>
      <c r="BT22" s="149">
        <v>0</v>
      </c>
      <c r="BU22" s="174">
        <v>0</v>
      </c>
      <c r="BV22" s="158" t="s">
        <v>126</v>
      </c>
      <c r="BW22" s="159">
        <v>0</v>
      </c>
      <c r="BX22" s="159">
        <v>0</v>
      </c>
      <c r="BY22" s="172" t="s">
        <v>126</v>
      </c>
      <c r="BZ22" s="161">
        <v>0</v>
      </c>
      <c r="CA22" s="161">
        <v>0</v>
      </c>
      <c r="CB22" s="175" t="s">
        <v>126</v>
      </c>
      <c r="CD22" s="149">
        <v>0</v>
      </c>
      <c r="CE22" s="174">
        <v>0</v>
      </c>
      <c r="CF22" s="158" t="s">
        <v>126</v>
      </c>
      <c r="CG22" s="159">
        <v>0</v>
      </c>
      <c r="CH22" s="159">
        <v>0</v>
      </c>
      <c r="CI22" s="172" t="s">
        <v>126</v>
      </c>
      <c r="CJ22" s="161">
        <v>0</v>
      </c>
      <c r="CK22" s="161">
        <v>0</v>
      </c>
      <c r="CL22" s="175" t="s">
        <v>126</v>
      </c>
      <c r="CN22" s="149">
        <v>0</v>
      </c>
      <c r="CO22" s="174">
        <v>0</v>
      </c>
      <c r="CP22" s="158" t="s">
        <v>126</v>
      </c>
      <c r="CQ22" s="159">
        <v>0</v>
      </c>
      <c r="CR22" s="159">
        <v>0</v>
      </c>
      <c r="CS22" s="172" t="s">
        <v>126</v>
      </c>
      <c r="CT22" s="161">
        <v>0</v>
      </c>
      <c r="CU22" s="161">
        <v>0</v>
      </c>
      <c r="CV22" s="175" t="s">
        <v>126</v>
      </c>
      <c r="CW22" s="290"/>
      <c r="CX22" s="156" t="s">
        <v>123</v>
      </c>
      <c r="CY22" s="149">
        <v>38</v>
      </c>
      <c r="CZ22" s="157">
        <v>31</v>
      </c>
      <c r="DA22" s="158">
        <v>0.22580645161290322</v>
      </c>
      <c r="DB22" s="159">
        <v>106</v>
      </c>
      <c r="DC22" s="159">
        <v>121</v>
      </c>
      <c r="DD22" s="160">
        <v>-0.12396694214876033</v>
      </c>
      <c r="DE22" s="161">
        <v>551</v>
      </c>
      <c r="DF22" s="161">
        <v>489</v>
      </c>
      <c r="DG22" s="162">
        <v>0.12678936605316973</v>
      </c>
      <c r="DH22" s="290"/>
      <c r="DI22" s="156" t="s">
        <v>123</v>
      </c>
      <c r="DJ22" s="149">
        <v>65</v>
      </c>
      <c r="DK22" s="157">
        <v>38</v>
      </c>
      <c r="DL22" s="158">
        <v>0.71052631578947367</v>
      </c>
      <c r="DM22" s="159">
        <v>134</v>
      </c>
      <c r="DN22" s="159">
        <v>122</v>
      </c>
      <c r="DO22" s="160">
        <v>9.8360655737704916E-2</v>
      </c>
      <c r="DP22" s="161">
        <v>581</v>
      </c>
      <c r="DQ22" s="161">
        <v>496</v>
      </c>
      <c r="DR22" s="162">
        <v>0.17137096774193547</v>
      </c>
    </row>
    <row r="23" spans="1:122" x14ac:dyDescent="0.25">
      <c r="A23" s="148" t="s">
        <v>129</v>
      </c>
      <c r="B23" s="149">
        <v>28</v>
      </c>
      <c r="C23" s="173">
        <v>24</v>
      </c>
      <c r="D23" s="151">
        <v>0.16666666666666666</v>
      </c>
      <c r="E23" s="152">
        <v>78</v>
      </c>
      <c r="F23" s="152">
        <v>112</v>
      </c>
      <c r="G23" s="153">
        <v>-0.30357142857142855</v>
      </c>
      <c r="H23" s="154">
        <v>486</v>
      </c>
      <c r="I23" s="154">
        <v>641</v>
      </c>
      <c r="J23" s="155">
        <v>-0.24180967238689546</v>
      </c>
      <c r="L23" s="149">
        <v>34</v>
      </c>
      <c r="M23" s="173">
        <v>28</v>
      </c>
      <c r="N23" s="151">
        <v>0.21428571428571427</v>
      </c>
      <c r="O23" s="152">
        <v>86</v>
      </c>
      <c r="P23" s="152">
        <v>96</v>
      </c>
      <c r="Q23" s="153">
        <v>-0.10416666666666667</v>
      </c>
      <c r="R23" s="154">
        <v>468</v>
      </c>
      <c r="S23" s="154">
        <v>644</v>
      </c>
      <c r="T23" s="155">
        <v>-0.27329192546583853</v>
      </c>
      <c r="V23" s="149">
        <v>19</v>
      </c>
      <c r="W23" s="173">
        <v>34</v>
      </c>
      <c r="X23" s="151">
        <v>-0.44117647058823528</v>
      </c>
      <c r="Y23" s="152">
        <v>81</v>
      </c>
      <c r="Z23" s="152">
        <v>70</v>
      </c>
      <c r="AA23" s="153">
        <v>0.15714285714285714</v>
      </c>
      <c r="AB23" s="154">
        <v>443</v>
      </c>
      <c r="AC23" s="154">
        <v>633</v>
      </c>
      <c r="AD23" s="155">
        <v>-0.30015797788309639</v>
      </c>
      <c r="AF23" s="149">
        <v>34</v>
      </c>
      <c r="AG23" s="173">
        <v>25</v>
      </c>
      <c r="AH23" s="151">
        <v>0.36</v>
      </c>
      <c r="AI23" s="152">
        <v>93</v>
      </c>
      <c r="AJ23" s="152">
        <v>90</v>
      </c>
      <c r="AK23" s="153">
        <v>3.3333333333333333E-2</v>
      </c>
      <c r="AL23" s="154">
        <v>452</v>
      </c>
      <c r="AM23" s="154">
        <v>618</v>
      </c>
      <c r="AN23" s="155">
        <v>-0.26860841423948217</v>
      </c>
      <c r="AP23" s="149">
        <v>20</v>
      </c>
      <c r="AQ23" s="173">
        <v>34</v>
      </c>
      <c r="AR23" s="151">
        <v>-0.41176470588235292</v>
      </c>
      <c r="AS23" s="152">
        <v>79</v>
      </c>
      <c r="AT23" s="152">
        <v>98</v>
      </c>
      <c r="AU23" s="153">
        <v>-0.19387755102040816</v>
      </c>
      <c r="AV23" s="154">
        <v>378</v>
      </c>
      <c r="AW23" s="154">
        <v>661</v>
      </c>
      <c r="AX23" s="155">
        <v>-0.42813918305597581</v>
      </c>
      <c r="AZ23" s="149">
        <v>15</v>
      </c>
      <c r="BA23" s="173">
        <v>20</v>
      </c>
      <c r="BB23" s="151">
        <v>-0.25</v>
      </c>
      <c r="BC23" s="152">
        <v>69</v>
      </c>
      <c r="BD23" s="152">
        <v>99</v>
      </c>
      <c r="BE23" s="153">
        <v>-0.30303030303030304</v>
      </c>
      <c r="BF23" s="154">
        <v>363</v>
      </c>
      <c r="BG23" s="154">
        <v>663</v>
      </c>
      <c r="BH23" s="155">
        <v>-0.45248868778280543</v>
      </c>
      <c r="BJ23" s="149">
        <v>48</v>
      </c>
      <c r="BK23" s="173">
        <v>15</v>
      </c>
      <c r="BL23" s="151">
        <v>2.2000000000000002</v>
      </c>
      <c r="BM23" s="152">
        <v>83</v>
      </c>
      <c r="BN23" s="152">
        <v>93</v>
      </c>
      <c r="BO23" s="153">
        <v>-0.10752688172043011</v>
      </c>
      <c r="BP23" s="154">
        <v>378</v>
      </c>
      <c r="BQ23" s="154">
        <v>627</v>
      </c>
      <c r="BR23" s="155">
        <v>-0.39712918660287083</v>
      </c>
      <c r="BT23" s="149">
        <v>30</v>
      </c>
      <c r="BU23" s="173">
        <v>48</v>
      </c>
      <c r="BV23" s="151">
        <v>-0.375</v>
      </c>
      <c r="BW23" s="152">
        <v>93</v>
      </c>
      <c r="BX23" s="152">
        <v>79</v>
      </c>
      <c r="BY23" s="153">
        <v>0.17721518987341772</v>
      </c>
      <c r="BZ23" s="154">
        <v>366</v>
      </c>
      <c r="CA23" s="154">
        <v>558</v>
      </c>
      <c r="CB23" s="155">
        <v>-0.34408602150537637</v>
      </c>
      <c r="CD23" s="149">
        <v>21</v>
      </c>
      <c r="CE23" s="173">
        <v>30</v>
      </c>
      <c r="CF23" s="151">
        <v>-0.3</v>
      </c>
      <c r="CG23" s="152">
        <v>99</v>
      </c>
      <c r="CH23" s="152">
        <v>69</v>
      </c>
      <c r="CI23" s="153">
        <v>0.43478260869565216</v>
      </c>
      <c r="CJ23" s="154">
        <v>337</v>
      </c>
      <c r="CK23" s="154">
        <v>564</v>
      </c>
      <c r="CL23" s="155">
        <v>-0.4024822695035461</v>
      </c>
      <c r="CN23" s="149">
        <v>17</v>
      </c>
      <c r="CO23" s="173">
        <v>21</v>
      </c>
      <c r="CP23" s="151">
        <v>-0.19047619047619047</v>
      </c>
      <c r="CQ23" s="152">
        <v>68</v>
      </c>
      <c r="CR23" s="152">
        <v>83</v>
      </c>
      <c r="CS23" s="153">
        <v>-0.18072289156626506</v>
      </c>
      <c r="CT23" s="154">
        <v>334</v>
      </c>
      <c r="CU23" s="154">
        <v>540</v>
      </c>
      <c r="CV23" s="155">
        <v>-0.38148148148148148</v>
      </c>
      <c r="CW23" s="289"/>
      <c r="CX23" s="156" t="s">
        <v>148</v>
      </c>
      <c r="CY23" s="149">
        <v>0</v>
      </c>
      <c r="CZ23" s="157">
        <v>0</v>
      </c>
      <c r="DA23" s="158" t="s">
        <v>126</v>
      </c>
      <c r="DB23" s="159">
        <v>0</v>
      </c>
      <c r="DC23" s="159">
        <v>0</v>
      </c>
      <c r="DD23" s="172" t="s">
        <v>126</v>
      </c>
      <c r="DE23" s="161">
        <v>0</v>
      </c>
      <c r="DF23" s="161">
        <v>20</v>
      </c>
      <c r="DG23" s="162">
        <v>-1</v>
      </c>
      <c r="DH23" s="289"/>
      <c r="DI23" s="156" t="s">
        <v>148</v>
      </c>
      <c r="DJ23" s="149">
        <v>0</v>
      </c>
      <c r="DK23" s="157">
        <v>0</v>
      </c>
      <c r="DL23" s="158" t="s">
        <v>126</v>
      </c>
      <c r="DM23" s="159">
        <v>0</v>
      </c>
      <c r="DN23" s="159">
        <v>0</v>
      </c>
      <c r="DO23" s="172" t="s">
        <v>126</v>
      </c>
      <c r="DP23" s="161">
        <v>0</v>
      </c>
      <c r="DQ23" s="161">
        <v>18</v>
      </c>
      <c r="DR23" s="162">
        <v>-1</v>
      </c>
    </row>
    <row r="24" spans="1:122" x14ac:dyDescent="0.25">
      <c r="A24" s="156" t="s">
        <v>123</v>
      </c>
      <c r="B24" s="149">
        <v>28</v>
      </c>
      <c r="C24" s="157">
        <v>24</v>
      </c>
      <c r="D24" s="158">
        <v>0.16666666666666666</v>
      </c>
      <c r="E24" s="159">
        <v>70</v>
      </c>
      <c r="F24" s="159">
        <v>100</v>
      </c>
      <c r="G24" s="160">
        <v>-0.3</v>
      </c>
      <c r="H24" s="161">
        <v>406</v>
      </c>
      <c r="I24" s="161">
        <v>560</v>
      </c>
      <c r="J24" s="162">
        <v>-0.27500000000000002</v>
      </c>
      <c r="L24" s="149">
        <v>32</v>
      </c>
      <c r="M24" s="157">
        <v>28</v>
      </c>
      <c r="N24" s="158">
        <v>0.14285714285714285</v>
      </c>
      <c r="O24" s="159">
        <v>84</v>
      </c>
      <c r="P24" s="159">
        <v>82</v>
      </c>
      <c r="Q24" s="160">
        <v>2.4390243902439025E-2</v>
      </c>
      <c r="R24" s="161">
        <v>388</v>
      </c>
      <c r="S24" s="161">
        <v>565</v>
      </c>
      <c r="T24" s="162">
        <v>-0.31327433628318585</v>
      </c>
      <c r="V24" s="149">
        <v>19</v>
      </c>
      <c r="W24" s="157">
        <v>32</v>
      </c>
      <c r="X24" s="158">
        <v>-0.40625</v>
      </c>
      <c r="Y24" s="159">
        <v>79</v>
      </c>
      <c r="Z24" s="159">
        <v>62</v>
      </c>
      <c r="AA24" s="160">
        <v>0.27419354838709675</v>
      </c>
      <c r="AB24" s="161">
        <v>365</v>
      </c>
      <c r="AC24" s="161">
        <v>554</v>
      </c>
      <c r="AD24" s="162">
        <v>-0.34115523465703973</v>
      </c>
      <c r="AF24" s="149">
        <v>34</v>
      </c>
      <c r="AG24" s="157">
        <v>25</v>
      </c>
      <c r="AH24" s="158">
        <v>0.36</v>
      </c>
      <c r="AI24" s="159">
        <v>91</v>
      </c>
      <c r="AJ24" s="159">
        <v>82</v>
      </c>
      <c r="AK24" s="160">
        <v>0.10975609756097561</v>
      </c>
      <c r="AL24" s="161">
        <v>374</v>
      </c>
      <c r="AM24" s="161">
        <v>546</v>
      </c>
      <c r="AN24" s="162">
        <v>-0.31501831501831501</v>
      </c>
      <c r="AP24" s="149">
        <v>20</v>
      </c>
      <c r="AQ24" s="157">
        <v>34</v>
      </c>
      <c r="AR24" s="158">
        <v>-0.41176470588235292</v>
      </c>
      <c r="AS24" s="159">
        <v>79</v>
      </c>
      <c r="AT24" s="159">
        <v>96</v>
      </c>
      <c r="AU24" s="160">
        <v>-0.17708333333333334</v>
      </c>
      <c r="AV24" s="161">
        <v>353</v>
      </c>
      <c r="AW24" s="161">
        <v>536</v>
      </c>
      <c r="AX24" s="162">
        <v>-0.34141791044776121</v>
      </c>
      <c r="AZ24" s="149">
        <v>15</v>
      </c>
      <c r="BA24" s="157">
        <v>20</v>
      </c>
      <c r="BB24" s="158">
        <v>-0.25</v>
      </c>
      <c r="BC24" s="159">
        <v>69</v>
      </c>
      <c r="BD24" s="159">
        <v>97</v>
      </c>
      <c r="BE24" s="160">
        <v>-0.28865979381443296</v>
      </c>
      <c r="BF24" s="161">
        <v>338</v>
      </c>
      <c r="BG24" s="161">
        <v>538</v>
      </c>
      <c r="BH24" s="162">
        <v>-0.37174721189591076</v>
      </c>
      <c r="BJ24" s="149">
        <v>41</v>
      </c>
      <c r="BK24" s="157">
        <v>15</v>
      </c>
      <c r="BL24" s="158">
        <v>1.7333333333333334</v>
      </c>
      <c r="BM24" s="159">
        <v>76</v>
      </c>
      <c r="BN24" s="159">
        <v>91</v>
      </c>
      <c r="BO24" s="160">
        <v>-0.16483516483516483</v>
      </c>
      <c r="BP24" s="161">
        <v>349</v>
      </c>
      <c r="BQ24" s="161">
        <v>501</v>
      </c>
      <c r="BR24" s="162">
        <v>-0.30339321357285431</v>
      </c>
      <c r="BT24" s="149">
        <v>26</v>
      </c>
      <c r="BU24" s="157">
        <v>41</v>
      </c>
      <c r="BV24" s="158">
        <v>-0.36585365853658536</v>
      </c>
      <c r="BW24" s="159">
        <v>82</v>
      </c>
      <c r="BX24" s="159">
        <v>79</v>
      </c>
      <c r="BY24" s="160">
        <v>3.7974683544303799E-2</v>
      </c>
      <c r="BZ24" s="161">
        <v>339</v>
      </c>
      <c r="CA24" s="161">
        <v>488</v>
      </c>
      <c r="CB24" s="162">
        <v>-0.30532786885245899</v>
      </c>
      <c r="CD24" s="149">
        <v>21</v>
      </c>
      <c r="CE24" s="157">
        <v>26</v>
      </c>
      <c r="CF24" s="158">
        <v>-0.19230769230769232</v>
      </c>
      <c r="CG24" s="159">
        <v>88</v>
      </c>
      <c r="CH24" s="159">
        <v>69</v>
      </c>
      <c r="CI24" s="160">
        <v>0.27536231884057971</v>
      </c>
      <c r="CJ24" s="161">
        <v>316</v>
      </c>
      <c r="CK24" s="161">
        <v>488</v>
      </c>
      <c r="CL24" s="162">
        <v>-0.35245901639344263</v>
      </c>
      <c r="CN24" s="149">
        <v>17</v>
      </c>
      <c r="CO24" s="157">
        <v>21</v>
      </c>
      <c r="CP24" s="158">
        <v>-0.19047619047619047</v>
      </c>
      <c r="CQ24" s="159">
        <v>64</v>
      </c>
      <c r="CR24" s="159">
        <v>76</v>
      </c>
      <c r="CS24" s="160">
        <v>-0.15789473684210525</v>
      </c>
      <c r="CT24" s="161">
        <v>313</v>
      </c>
      <c r="CU24" s="161">
        <v>468</v>
      </c>
      <c r="CV24" s="162">
        <v>-0.33119658119658119</v>
      </c>
      <c r="CW24" s="289"/>
      <c r="CX24" s="148" t="s">
        <v>150</v>
      </c>
      <c r="CY24" s="149">
        <v>29</v>
      </c>
      <c r="CZ24" s="150">
        <v>33</v>
      </c>
      <c r="DA24" s="151">
        <v>-0.12121212121212122</v>
      </c>
      <c r="DB24" s="152">
        <v>114</v>
      </c>
      <c r="DC24" s="152">
        <v>80</v>
      </c>
      <c r="DD24" s="153">
        <v>0.42499999999999999</v>
      </c>
      <c r="DE24" s="154">
        <v>452</v>
      </c>
      <c r="DF24" s="154">
        <v>767</v>
      </c>
      <c r="DG24" s="155">
        <v>-0.41069100391134289</v>
      </c>
      <c r="DH24" s="289"/>
      <c r="DI24" s="148" t="s">
        <v>150</v>
      </c>
      <c r="DJ24" s="149">
        <v>61</v>
      </c>
      <c r="DK24" s="150">
        <v>29</v>
      </c>
      <c r="DL24" s="151">
        <v>1.103448275862069</v>
      </c>
      <c r="DM24" s="152">
        <v>123</v>
      </c>
      <c r="DN24" s="152">
        <v>97</v>
      </c>
      <c r="DO24" s="153">
        <v>0.26804123711340205</v>
      </c>
      <c r="DP24" s="154">
        <v>468</v>
      </c>
      <c r="DQ24" s="154">
        <v>742</v>
      </c>
      <c r="DR24" s="155">
        <v>-0.3692722371967655</v>
      </c>
    </row>
    <row r="25" spans="1:122" x14ac:dyDescent="0.25">
      <c r="A25" s="156" t="s">
        <v>124</v>
      </c>
      <c r="B25" s="149">
        <v>0</v>
      </c>
      <c r="C25" s="174">
        <v>0</v>
      </c>
      <c r="D25" s="158" t="s">
        <v>126</v>
      </c>
      <c r="E25" s="159">
        <v>8</v>
      </c>
      <c r="F25" s="159">
        <v>12</v>
      </c>
      <c r="G25" s="160">
        <v>-0.33333333333333331</v>
      </c>
      <c r="H25" s="161">
        <v>80</v>
      </c>
      <c r="I25" s="161">
        <v>19</v>
      </c>
      <c r="J25" s="162">
        <v>3.2105263157894739</v>
      </c>
      <c r="L25" s="149">
        <v>0</v>
      </c>
      <c r="M25" s="174">
        <v>0</v>
      </c>
      <c r="N25" s="158" t="s">
        <v>126</v>
      </c>
      <c r="O25" s="159">
        <v>2</v>
      </c>
      <c r="P25" s="159">
        <v>14</v>
      </c>
      <c r="Q25" s="160">
        <v>-0.8571428571428571</v>
      </c>
      <c r="R25" s="161">
        <v>80</v>
      </c>
      <c r="S25" s="161">
        <v>17</v>
      </c>
      <c r="T25" s="162">
        <v>3.7058823529411766</v>
      </c>
      <c r="V25" s="149">
        <v>2</v>
      </c>
      <c r="W25" s="174">
        <v>2</v>
      </c>
      <c r="X25" s="158">
        <v>0</v>
      </c>
      <c r="Y25" s="159">
        <v>2</v>
      </c>
      <c r="Z25" s="159">
        <v>8</v>
      </c>
      <c r="AA25" s="160">
        <v>-0.75</v>
      </c>
      <c r="AB25" s="161">
        <v>78</v>
      </c>
      <c r="AC25" s="161">
        <v>17</v>
      </c>
      <c r="AD25" s="162">
        <v>3.5882352941176472</v>
      </c>
      <c r="AF25" s="149">
        <v>0</v>
      </c>
      <c r="AG25" s="174">
        <v>0</v>
      </c>
      <c r="AH25" s="158" t="s">
        <v>126</v>
      </c>
      <c r="AI25" s="159">
        <v>2</v>
      </c>
      <c r="AJ25" s="159">
        <v>8</v>
      </c>
      <c r="AK25" s="160">
        <v>-0.75</v>
      </c>
      <c r="AL25" s="161">
        <v>78</v>
      </c>
      <c r="AM25" s="161">
        <v>10</v>
      </c>
      <c r="AN25" s="162">
        <v>6.8</v>
      </c>
      <c r="AP25" s="149">
        <v>0</v>
      </c>
      <c r="AQ25" s="174">
        <v>0</v>
      </c>
      <c r="AR25" s="158" t="s">
        <v>126</v>
      </c>
      <c r="AS25" s="159">
        <v>0</v>
      </c>
      <c r="AT25" s="159">
        <v>2</v>
      </c>
      <c r="AU25" s="160">
        <v>-1</v>
      </c>
      <c r="AV25" s="161">
        <v>25</v>
      </c>
      <c r="AW25" s="161">
        <v>63</v>
      </c>
      <c r="AX25" s="162">
        <v>-0.60317460317460314</v>
      </c>
      <c r="AZ25" s="149">
        <v>0</v>
      </c>
      <c r="BA25" s="174">
        <v>0</v>
      </c>
      <c r="BB25" s="158" t="s">
        <v>126</v>
      </c>
      <c r="BC25" s="159">
        <v>0</v>
      </c>
      <c r="BD25" s="159">
        <v>2</v>
      </c>
      <c r="BE25" s="160">
        <v>-1</v>
      </c>
      <c r="BF25" s="161">
        <v>25</v>
      </c>
      <c r="BG25" s="161">
        <v>63</v>
      </c>
      <c r="BH25" s="162">
        <v>-0.60317460317460314</v>
      </c>
      <c r="BJ25" s="149">
        <v>0</v>
      </c>
      <c r="BK25" s="174">
        <v>0</v>
      </c>
      <c r="BL25" s="158" t="s">
        <v>126</v>
      </c>
      <c r="BM25" s="159">
        <v>7</v>
      </c>
      <c r="BN25" s="159">
        <v>2</v>
      </c>
      <c r="BO25" s="160">
        <v>2.5</v>
      </c>
      <c r="BP25" s="161">
        <v>29</v>
      </c>
      <c r="BQ25" s="161">
        <v>64</v>
      </c>
      <c r="BR25" s="162">
        <v>-0.546875</v>
      </c>
      <c r="BT25" s="149">
        <v>7</v>
      </c>
      <c r="BU25" s="174">
        <v>7</v>
      </c>
      <c r="BV25" s="158">
        <v>0</v>
      </c>
      <c r="BW25" s="159">
        <v>11</v>
      </c>
      <c r="BX25" s="159">
        <v>0</v>
      </c>
      <c r="BY25" s="160" t="s">
        <v>126</v>
      </c>
      <c r="BZ25" s="161">
        <v>27</v>
      </c>
      <c r="CA25" s="161">
        <v>70</v>
      </c>
      <c r="CB25" s="162">
        <v>-0.61428571428571432</v>
      </c>
      <c r="CD25" s="149">
        <v>4</v>
      </c>
      <c r="CE25" s="174">
        <v>4</v>
      </c>
      <c r="CF25" s="158">
        <v>0</v>
      </c>
      <c r="CG25" s="159">
        <v>11</v>
      </c>
      <c r="CH25" s="159">
        <v>0</v>
      </c>
      <c r="CI25" s="160" t="s">
        <v>126</v>
      </c>
      <c r="CJ25" s="161">
        <v>21</v>
      </c>
      <c r="CK25" s="161">
        <v>76</v>
      </c>
      <c r="CL25" s="162">
        <v>-0.72368421052631582</v>
      </c>
      <c r="CN25" s="149">
        <v>0</v>
      </c>
      <c r="CO25" s="174">
        <v>0</v>
      </c>
      <c r="CP25" s="158" t="s">
        <v>126</v>
      </c>
      <c r="CQ25" s="159">
        <v>4</v>
      </c>
      <c r="CR25" s="159">
        <v>7</v>
      </c>
      <c r="CS25" s="160">
        <v>-0.42857142857142855</v>
      </c>
      <c r="CT25" s="161">
        <v>21</v>
      </c>
      <c r="CU25" s="161">
        <v>72</v>
      </c>
      <c r="CV25" s="162">
        <v>-0.70833333333333337</v>
      </c>
      <c r="CW25" s="289"/>
      <c r="CX25" s="156" t="s">
        <v>123</v>
      </c>
      <c r="CY25" s="149">
        <v>29</v>
      </c>
      <c r="CZ25" s="157">
        <v>28</v>
      </c>
      <c r="DA25" s="158">
        <v>3.5714285714285712E-2</v>
      </c>
      <c r="DB25" s="159">
        <v>104</v>
      </c>
      <c r="DC25" s="159">
        <v>75</v>
      </c>
      <c r="DD25" s="160">
        <v>0.38666666666666666</v>
      </c>
      <c r="DE25" s="161">
        <v>419</v>
      </c>
      <c r="DF25" s="161">
        <v>719</v>
      </c>
      <c r="DG25" s="162">
        <v>-0.41724617524339358</v>
      </c>
      <c r="DH25" s="289"/>
      <c r="DI25" s="156" t="s">
        <v>123</v>
      </c>
      <c r="DJ25" s="149">
        <v>52</v>
      </c>
      <c r="DK25" s="157">
        <v>29</v>
      </c>
      <c r="DL25" s="158">
        <v>0.7931034482758621</v>
      </c>
      <c r="DM25" s="159">
        <v>109</v>
      </c>
      <c r="DN25" s="159">
        <v>92</v>
      </c>
      <c r="DO25" s="160">
        <v>0.18478260869565216</v>
      </c>
      <c r="DP25" s="161">
        <v>430</v>
      </c>
      <c r="DQ25" s="161">
        <v>698</v>
      </c>
      <c r="DR25" s="162">
        <v>-0.38395415472779371</v>
      </c>
    </row>
    <row r="26" spans="1:122" x14ac:dyDescent="0.25">
      <c r="A26" s="156" t="s">
        <v>125</v>
      </c>
      <c r="B26" s="209">
        <v>0</v>
      </c>
      <c r="C26" s="157">
        <v>0</v>
      </c>
      <c r="D26" s="158" t="s">
        <v>126</v>
      </c>
      <c r="E26" s="159">
        <v>0</v>
      </c>
      <c r="F26" s="159">
        <v>0</v>
      </c>
      <c r="G26" s="172" t="s">
        <v>126</v>
      </c>
      <c r="H26" s="161">
        <v>0</v>
      </c>
      <c r="I26" s="161">
        <v>62</v>
      </c>
      <c r="J26" s="162">
        <v>-1</v>
      </c>
      <c r="L26" s="209">
        <v>0</v>
      </c>
      <c r="M26" s="157">
        <v>0</v>
      </c>
      <c r="N26" s="158" t="s">
        <v>126</v>
      </c>
      <c r="O26" s="159">
        <v>0</v>
      </c>
      <c r="P26" s="159">
        <v>0</v>
      </c>
      <c r="Q26" s="172" t="s">
        <v>126</v>
      </c>
      <c r="R26" s="161">
        <v>0</v>
      </c>
      <c r="S26" s="161">
        <v>62</v>
      </c>
      <c r="T26" s="162">
        <v>-1</v>
      </c>
      <c r="V26" s="209">
        <v>0</v>
      </c>
      <c r="W26" s="157">
        <v>0</v>
      </c>
      <c r="X26" s="158" t="s">
        <v>126</v>
      </c>
      <c r="Y26" s="159">
        <v>0</v>
      </c>
      <c r="Z26" s="159">
        <v>0</v>
      </c>
      <c r="AA26" s="172" t="s">
        <v>126</v>
      </c>
      <c r="AB26" s="161">
        <v>0</v>
      </c>
      <c r="AC26" s="161">
        <v>62</v>
      </c>
      <c r="AD26" s="162">
        <v>-1</v>
      </c>
      <c r="AF26" s="209">
        <v>0</v>
      </c>
      <c r="AG26" s="157">
        <v>0</v>
      </c>
      <c r="AH26" s="158" t="s">
        <v>126</v>
      </c>
      <c r="AI26" s="159">
        <v>0</v>
      </c>
      <c r="AJ26" s="159">
        <v>0</v>
      </c>
      <c r="AK26" s="172" t="s">
        <v>126</v>
      </c>
      <c r="AL26" s="161">
        <v>0</v>
      </c>
      <c r="AM26" s="161">
        <v>62</v>
      </c>
      <c r="AN26" s="162">
        <v>-1</v>
      </c>
      <c r="AP26" s="209">
        <v>0</v>
      </c>
      <c r="AQ26" s="157">
        <v>0</v>
      </c>
      <c r="AR26" s="158" t="s">
        <v>126</v>
      </c>
      <c r="AS26" s="159">
        <v>0</v>
      </c>
      <c r="AT26" s="159">
        <v>0</v>
      </c>
      <c r="AU26" s="172" t="s">
        <v>126</v>
      </c>
      <c r="AV26" s="161">
        <v>0</v>
      </c>
      <c r="AW26" s="161">
        <v>62</v>
      </c>
      <c r="AX26" s="162">
        <v>-1</v>
      </c>
      <c r="AZ26" s="209">
        <v>0</v>
      </c>
      <c r="BA26" s="157">
        <v>0</v>
      </c>
      <c r="BB26" s="158" t="s">
        <v>126</v>
      </c>
      <c r="BC26" s="159">
        <v>0</v>
      </c>
      <c r="BD26" s="159">
        <v>0</v>
      </c>
      <c r="BE26" s="172" t="s">
        <v>126</v>
      </c>
      <c r="BF26" s="161">
        <v>0</v>
      </c>
      <c r="BG26" s="161">
        <v>62</v>
      </c>
      <c r="BH26" s="162">
        <v>-1</v>
      </c>
      <c r="BJ26" s="209">
        <v>0</v>
      </c>
      <c r="BK26" s="157">
        <v>0</v>
      </c>
      <c r="BL26" s="158" t="s">
        <v>126</v>
      </c>
      <c r="BM26" s="159">
        <v>0</v>
      </c>
      <c r="BN26" s="159">
        <v>0</v>
      </c>
      <c r="BO26" s="172" t="s">
        <v>126</v>
      </c>
      <c r="BP26" s="161">
        <v>0</v>
      </c>
      <c r="BQ26" s="161">
        <v>62</v>
      </c>
      <c r="BR26" s="162">
        <v>-1</v>
      </c>
      <c r="BT26" s="209">
        <v>0</v>
      </c>
      <c r="BU26" s="157">
        <v>0</v>
      </c>
      <c r="BV26" s="158" t="s">
        <v>126</v>
      </c>
      <c r="BW26" s="159">
        <v>0</v>
      </c>
      <c r="BX26" s="159">
        <v>0</v>
      </c>
      <c r="BY26" s="172" t="s">
        <v>126</v>
      </c>
      <c r="BZ26" s="161">
        <v>0</v>
      </c>
      <c r="CA26" s="161">
        <v>0</v>
      </c>
      <c r="CB26" s="162" t="s">
        <v>126</v>
      </c>
      <c r="CD26" s="209">
        <v>0</v>
      </c>
      <c r="CE26" s="157">
        <v>0</v>
      </c>
      <c r="CF26" s="158" t="s">
        <v>126</v>
      </c>
      <c r="CG26" s="159">
        <v>0</v>
      </c>
      <c r="CH26" s="159">
        <v>0</v>
      </c>
      <c r="CI26" s="172" t="s">
        <v>126</v>
      </c>
      <c r="CJ26" s="161">
        <v>0</v>
      </c>
      <c r="CK26" s="161">
        <v>0</v>
      </c>
      <c r="CL26" s="175" t="s">
        <v>126</v>
      </c>
      <c r="CN26" s="209">
        <v>0</v>
      </c>
      <c r="CO26" s="157">
        <v>0</v>
      </c>
      <c r="CP26" s="158" t="s">
        <v>126</v>
      </c>
      <c r="CQ26" s="159">
        <v>0</v>
      </c>
      <c r="CR26" s="159">
        <v>0</v>
      </c>
      <c r="CS26" s="172" t="s">
        <v>126</v>
      </c>
      <c r="CT26" s="161">
        <v>0</v>
      </c>
      <c r="CU26" s="161">
        <v>0</v>
      </c>
      <c r="CV26" s="175" t="s">
        <v>126</v>
      </c>
      <c r="CW26" s="290"/>
      <c r="CX26" s="156" t="s">
        <v>148</v>
      </c>
      <c r="CY26" s="149">
        <v>0</v>
      </c>
      <c r="CZ26" s="157">
        <v>5</v>
      </c>
      <c r="DA26" s="158">
        <v>-1</v>
      </c>
      <c r="DB26" s="159">
        <v>10</v>
      </c>
      <c r="DC26" s="159">
        <v>4</v>
      </c>
      <c r="DD26" s="160">
        <v>1.5</v>
      </c>
      <c r="DE26" s="161">
        <v>31</v>
      </c>
      <c r="DF26" s="161">
        <v>48</v>
      </c>
      <c r="DG26" s="162">
        <v>-0.35416666666666669</v>
      </c>
      <c r="DH26" s="290"/>
      <c r="DI26" s="156" t="s">
        <v>148</v>
      </c>
      <c r="DJ26" s="149">
        <v>4</v>
      </c>
      <c r="DK26" s="157">
        <v>0</v>
      </c>
      <c r="DL26" s="158" t="s">
        <v>126</v>
      </c>
      <c r="DM26" s="159">
        <v>9</v>
      </c>
      <c r="DN26" s="159">
        <v>5</v>
      </c>
      <c r="DO26" s="160">
        <v>0.8</v>
      </c>
      <c r="DP26" s="161">
        <v>31</v>
      </c>
      <c r="DQ26" s="161">
        <v>44</v>
      </c>
      <c r="DR26" s="162">
        <v>-0.29545454545454547</v>
      </c>
    </row>
    <row r="27" spans="1:122" x14ac:dyDescent="0.25">
      <c r="A27" s="148" t="s">
        <v>130</v>
      </c>
      <c r="B27" s="149">
        <v>69</v>
      </c>
      <c r="C27" s="173">
        <v>35</v>
      </c>
      <c r="D27" s="151">
        <v>0.97142857142857142</v>
      </c>
      <c r="E27" s="152">
        <v>161</v>
      </c>
      <c r="F27" s="152">
        <v>128</v>
      </c>
      <c r="G27" s="153">
        <v>0.2578125</v>
      </c>
      <c r="H27" s="154">
        <v>556</v>
      </c>
      <c r="I27" s="154">
        <v>260</v>
      </c>
      <c r="J27" s="155">
        <v>1.1384615384615384</v>
      </c>
      <c r="L27" s="149">
        <v>85</v>
      </c>
      <c r="M27" s="173">
        <v>69</v>
      </c>
      <c r="N27" s="151">
        <v>0.2318840579710145</v>
      </c>
      <c r="O27" s="152">
        <v>189</v>
      </c>
      <c r="P27" s="152">
        <v>155</v>
      </c>
      <c r="Q27" s="153">
        <v>0.21935483870967742</v>
      </c>
      <c r="R27" s="154">
        <v>570</v>
      </c>
      <c r="S27" s="154">
        <v>309</v>
      </c>
      <c r="T27" s="155">
        <v>0.84466019417475724</v>
      </c>
      <c r="V27" s="149">
        <v>38</v>
      </c>
      <c r="W27" s="173">
        <v>85</v>
      </c>
      <c r="X27" s="151">
        <v>-0.55294117647058827</v>
      </c>
      <c r="Y27" s="152">
        <v>192</v>
      </c>
      <c r="Z27" s="152">
        <v>122</v>
      </c>
      <c r="AA27" s="153">
        <v>0.57377049180327866</v>
      </c>
      <c r="AB27" s="154">
        <v>573</v>
      </c>
      <c r="AC27" s="154">
        <v>333</v>
      </c>
      <c r="AD27" s="155">
        <v>0.72072072072072069</v>
      </c>
      <c r="AF27" s="149">
        <v>59</v>
      </c>
      <c r="AG27" s="173">
        <v>38</v>
      </c>
      <c r="AH27" s="151">
        <v>0.55263157894736847</v>
      </c>
      <c r="AI27" s="152">
        <v>182</v>
      </c>
      <c r="AJ27" s="152">
        <v>161</v>
      </c>
      <c r="AK27" s="153">
        <v>0.13043478260869565</v>
      </c>
      <c r="AL27" s="154">
        <v>599</v>
      </c>
      <c r="AM27" s="154">
        <v>348</v>
      </c>
      <c r="AN27" s="155">
        <v>0.72126436781609193</v>
      </c>
      <c r="AP27" s="149">
        <v>38</v>
      </c>
      <c r="AQ27" s="173">
        <v>59</v>
      </c>
      <c r="AR27" s="151">
        <v>-0.3559322033898305</v>
      </c>
      <c r="AS27" s="152">
        <v>135</v>
      </c>
      <c r="AT27" s="152">
        <v>189</v>
      </c>
      <c r="AU27" s="153">
        <v>-0.2857142857142857</v>
      </c>
      <c r="AV27" s="154">
        <v>581</v>
      </c>
      <c r="AW27" s="154">
        <v>387</v>
      </c>
      <c r="AX27" s="155">
        <v>0.50129198966408273</v>
      </c>
      <c r="AZ27" s="149">
        <v>36</v>
      </c>
      <c r="BA27" s="173">
        <v>38</v>
      </c>
      <c r="BB27" s="151">
        <v>-5.2631578947368418E-2</v>
      </c>
      <c r="BC27" s="152">
        <v>133</v>
      </c>
      <c r="BD27" s="152">
        <v>192</v>
      </c>
      <c r="BE27" s="153">
        <v>-0.30729166666666669</v>
      </c>
      <c r="BF27" s="154">
        <v>580</v>
      </c>
      <c r="BG27" s="154">
        <v>395</v>
      </c>
      <c r="BH27" s="155">
        <v>0.46835443037974683</v>
      </c>
      <c r="BJ27" s="149">
        <v>49</v>
      </c>
      <c r="BK27" s="173">
        <v>36</v>
      </c>
      <c r="BL27" s="151">
        <v>0.3611111111111111</v>
      </c>
      <c r="BM27" s="152">
        <v>124</v>
      </c>
      <c r="BN27" s="152">
        <v>183</v>
      </c>
      <c r="BO27" s="153">
        <v>-0.32240437158469948</v>
      </c>
      <c r="BP27" s="154">
        <v>596</v>
      </c>
      <c r="BQ27" s="154">
        <v>424</v>
      </c>
      <c r="BR27" s="155">
        <v>0.40566037735849059</v>
      </c>
      <c r="BT27" s="149">
        <v>35</v>
      </c>
      <c r="BU27" s="173">
        <v>49</v>
      </c>
      <c r="BV27" s="151">
        <v>-0.2857142857142857</v>
      </c>
      <c r="BW27" s="152">
        <v>120</v>
      </c>
      <c r="BX27" s="152">
        <v>136</v>
      </c>
      <c r="BY27" s="153">
        <v>-0.11764705882352941</v>
      </c>
      <c r="BZ27" s="154">
        <v>601</v>
      </c>
      <c r="CA27" s="154">
        <v>433</v>
      </c>
      <c r="CB27" s="155">
        <v>0.38799076212471134</v>
      </c>
      <c r="CD27" s="149">
        <v>36</v>
      </c>
      <c r="CE27" s="173">
        <v>35</v>
      </c>
      <c r="CF27" s="151">
        <v>2.8571428571428571E-2</v>
      </c>
      <c r="CG27" s="152">
        <v>120</v>
      </c>
      <c r="CH27" s="152">
        <v>134</v>
      </c>
      <c r="CI27" s="153">
        <v>-0.1044776119402985</v>
      </c>
      <c r="CJ27" s="154">
        <v>569</v>
      </c>
      <c r="CK27" s="154">
        <v>484</v>
      </c>
      <c r="CL27" s="155">
        <v>0.1756198347107438</v>
      </c>
      <c r="CN27" s="149">
        <v>31</v>
      </c>
      <c r="CO27" s="173">
        <v>36</v>
      </c>
      <c r="CP27" s="151">
        <v>-0.1388888888888889</v>
      </c>
      <c r="CQ27" s="152">
        <v>102</v>
      </c>
      <c r="CR27" s="152">
        <v>124</v>
      </c>
      <c r="CS27" s="153">
        <v>-0.17741935483870969</v>
      </c>
      <c r="CT27" s="154">
        <v>570</v>
      </c>
      <c r="CU27" s="154">
        <v>498</v>
      </c>
      <c r="CV27" s="155">
        <v>0.14457831325301204</v>
      </c>
      <c r="CW27" s="289"/>
      <c r="CX27" s="148" t="s">
        <v>132</v>
      </c>
      <c r="CY27" s="149">
        <v>86</v>
      </c>
      <c r="CZ27" s="150">
        <v>64</v>
      </c>
      <c r="DA27" s="151">
        <v>0.34375</v>
      </c>
      <c r="DB27" s="152">
        <v>205</v>
      </c>
      <c r="DC27" s="152">
        <v>168</v>
      </c>
      <c r="DD27" s="153">
        <v>0.22023809523809523</v>
      </c>
      <c r="DE27" s="154">
        <v>924</v>
      </c>
      <c r="DF27" s="154">
        <v>1787</v>
      </c>
      <c r="DG27" s="155">
        <v>-0.48293228875209848</v>
      </c>
      <c r="DH27" s="289"/>
      <c r="DI27" s="148" t="s">
        <v>132</v>
      </c>
      <c r="DJ27" s="149">
        <v>106</v>
      </c>
      <c r="DK27" s="150">
        <v>86</v>
      </c>
      <c r="DL27" s="151">
        <v>0.23255813953488372</v>
      </c>
      <c r="DM27" s="152">
        <v>256</v>
      </c>
      <c r="DN27" s="152">
        <v>170</v>
      </c>
      <c r="DO27" s="153">
        <v>0.50588235294117645</v>
      </c>
      <c r="DP27" s="154">
        <v>916</v>
      </c>
      <c r="DQ27" s="154">
        <v>1736</v>
      </c>
      <c r="DR27" s="155">
        <v>-0.47235023041474655</v>
      </c>
    </row>
    <row r="28" spans="1:122" x14ac:dyDescent="0.25">
      <c r="A28" s="156" t="s">
        <v>123</v>
      </c>
      <c r="B28" s="149">
        <v>69</v>
      </c>
      <c r="C28" s="157">
        <v>35</v>
      </c>
      <c r="D28" s="158">
        <v>0.97142857142857142</v>
      </c>
      <c r="E28" s="159">
        <v>161</v>
      </c>
      <c r="F28" s="159">
        <v>114</v>
      </c>
      <c r="G28" s="160">
        <v>0.41228070175438597</v>
      </c>
      <c r="H28" s="161">
        <v>538</v>
      </c>
      <c r="I28" s="161">
        <v>258</v>
      </c>
      <c r="J28" s="162">
        <v>1.0852713178294573</v>
      </c>
      <c r="L28" s="149">
        <v>85</v>
      </c>
      <c r="M28" s="157">
        <v>69</v>
      </c>
      <c r="N28" s="158">
        <v>0.2318840579710145</v>
      </c>
      <c r="O28" s="159">
        <v>189</v>
      </c>
      <c r="P28" s="159">
        <v>145</v>
      </c>
      <c r="Q28" s="160">
        <v>0.30344827586206896</v>
      </c>
      <c r="R28" s="161">
        <v>554</v>
      </c>
      <c r="S28" s="161">
        <v>305</v>
      </c>
      <c r="T28" s="162">
        <v>0.81639344262295077</v>
      </c>
      <c r="V28" s="149">
        <v>38</v>
      </c>
      <c r="W28" s="157">
        <v>85</v>
      </c>
      <c r="X28" s="158">
        <v>-0.55294117647058827</v>
      </c>
      <c r="Y28" s="159">
        <v>192</v>
      </c>
      <c r="Z28" s="159">
        <v>119</v>
      </c>
      <c r="AA28" s="160">
        <v>0.61344537815126055</v>
      </c>
      <c r="AB28" s="161">
        <v>557</v>
      </c>
      <c r="AC28" s="161">
        <v>329</v>
      </c>
      <c r="AD28" s="162">
        <v>0.69300911854103342</v>
      </c>
      <c r="AF28" s="149">
        <v>59</v>
      </c>
      <c r="AG28" s="157">
        <v>38</v>
      </c>
      <c r="AH28" s="158">
        <v>0.55263157894736847</v>
      </c>
      <c r="AI28" s="159">
        <v>182</v>
      </c>
      <c r="AJ28" s="159">
        <v>161</v>
      </c>
      <c r="AK28" s="160">
        <v>0.13043478260869565</v>
      </c>
      <c r="AL28" s="161">
        <v>583</v>
      </c>
      <c r="AM28" s="161">
        <v>344</v>
      </c>
      <c r="AN28" s="162">
        <v>0.69476744186046513</v>
      </c>
      <c r="AP28" s="149">
        <v>38</v>
      </c>
      <c r="AQ28" s="157">
        <v>59</v>
      </c>
      <c r="AR28" s="158">
        <v>-0.3559322033898305</v>
      </c>
      <c r="AS28" s="159">
        <v>135</v>
      </c>
      <c r="AT28" s="159">
        <v>189</v>
      </c>
      <c r="AU28" s="160">
        <v>-0.2857142857142857</v>
      </c>
      <c r="AV28" s="161">
        <v>567</v>
      </c>
      <c r="AW28" s="161">
        <v>381</v>
      </c>
      <c r="AX28" s="162">
        <v>0.48818897637795278</v>
      </c>
      <c r="AZ28" s="149">
        <v>36</v>
      </c>
      <c r="BA28" s="157">
        <v>38</v>
      </c>
      <c r="BB28" s="158">
        <v>-5.2631578947368418E-2</v>
      </c>
      <c r="BC28" s="159">
        <v>133</v>
      </c>
      <c r="BD28" s="159">
        <v>192</v>
      </c>
      <c r="BE28" s="160">
        <v>-0.30729166666666669</v>
      </c>
      <c r="BF28" s="161">
        <v>566</v>
      </c>
      <c r="BG28" s="161">
        <v>389</v>
      </c>
      <c r="BH28" s="162">
        <v>0.45501285347043702</v>
      </c>
      <c r="BJ28" s="149">
        <v>49</v>
      </c>
      <c r="BK28" s="157">
        <v>36</v>
      </c>
      <c r="BL28" s="158">
        <v>0.3611111111111111</v>
      </c>
      <c r="BM28" s="159">
        <v>124</v>
      </c>
      <c r="BN28" s="159">
        <v>183</v>
      </c>
      <c r="BO28" s="160">
        <v>-0.32240437158469948</v>
      </c>
      <c r="BP28" s="161">
        <v>582</v>
      </c>
      <c r="BQ28" s="161">
        <v>418</v>
      </c>
      <c r="BR28" s="162">
        <v>0.3923444976076555</v>
      </c>
      <c r="BT28" s="149">
        <v>35</v>
      </c>
      <c r="BU28" s="157">
        <v>49</v>
      </c>
      <c r="BV28" s="158">
        <v>-0.2857142857142857</v>
      </c>
      <c r="BW28" s="159">
        <v>120</v>
      </c>
      <c r="BX28" s="159">
        <v>136</v>
      </c>
      <c r="BY28" s="160">
        <v>-0.11764705882352941</v>
      </c>
      <c r="BZ28" s="161">
        <v>591</v>
      </c>
      <c r="CA28" s="161">
        <v>423</v>
      </c>
      <c r="CB28" s="162">
        <v>0.3971631205673759</v>
      </c>
      <c r="CD28" s="149">
        <v>36</v>
      </c>
      <c r="CE28" s="157">
        <v>35</v>
      </c>
      <c r="CF28" s="158">
        <v>2.8571428571428571E-2</v>
      </c>
      <c r="CG28" s="159">
        <v>120</v>
      </c>
      <c r="CH28" s="159">
        <v>134</v>
      </c>
      <c r="CI28" s="160">
        <v>-0.1044776119402985</v>
      </c>
      <c r="CJ28" s="161">
        <v>566</v>
      </c>
      <c r="CK28" s="161">
        <v>467</v>
      </c>
      <c r="CL28" s="162">
        <v>0.21199143468950749</v>
      </c>
      <c r="CN28" s="149">
        <v>31</v>
      </c>
      <c r="CO28" s="157">
        <v>36</v>
      </c>
      <c r="CP28" s="158">
        <v>-0.1388888888888889</v>
      </c>
      <c r="CQ28" s="159">
        <v>102</v>
      </c>
      <c r="CR28" s="159">
        <v>124</v>
      </c>
      <c r="CS28" s="160">
        <v>-0.17741935483870969</v>
      </c>
      <c r="CT28" s="161">
        <v>570</v>
      </c>
      <c r="CU28" s="161">
        <v>478</v>
      </c>
      <c r="CV28" s="162">
        <v>0.19246861924686193</v>
      </c>
      <c r="CW28" s="289"/>
      <c r="CX28" s="156" t="s">
        <v>123</v>
      </c>
      <c r="CY28" s="149">
        <v>73</v>
      </c>
      <c r="CZ28" s="157">
        <v>63</v>
      </c>
      <c r="DA28" s="158">
        <v>0.15873015873015872</v>
      </c>
      <c r="DB28" s="159">
        <v>190</v>
      </c>
      <c r="DC28" s="159">
        <v>147</v>
      </c>
      <c r="DD28" s="160">
        <v>0.29251700680272108</v>
      </c>
      <c r="DE28" s="161">
        <v>827</v>
      </c>
      <c r="DF28" s="161">
        <v>1228</v>
      </c>
      <c r="DG28" s="162">
        <v>-0.32654723127035828</v>
      </c>
      <c r="DH28" s="289"/>
      <c r="DI28" s="156" t="s">
        <v>123</v>
      </c>
      <c r="DJ28" s="149">
        <v>49</v>
      </c>
      <c r="DK28" s="157">
        <v>73</v>
      </c>
      <c r="DL28" s="158">
        <v>-0.32876712328767121</v>
      </c>
      <c r="DM28" s="159">
        <v>185</v>
      </c>
      <c r="DN28" s="159">
        <v>150</v>
      </c>
      <c r="DO28" s="160">
        <v>0.23333333333333334</v>
      </c>
      <c r="DP28" s="161">
        <v>791</v>
      </c>
      <c r="DQ28" s="161">
        <v>1150</v>
      </c>
      <c r="DR28" s="162">
        <v>-0.31217391304347825</v>
      </c>
    </row>
    <row r="29" spans="1:122" ht="15.75" thickBot="1" x14ac:dyDescent="0.3">
      <c r="A29" s="156" t="s">
        <v>124</v>
      </c>
      <c r="B29" s="149">
        <v>0</v>
      </c>
      <c r="C29" s="157">
        <v>0</v>
      </c>
      <c r="D29" s="158" t="s">
        <v>126</v>
      </c>
      <c r="E29" s="159">
        <v>0</v>
      </c>
      <c r="F29" s="159">
        <v>14</v>
      </c>
      <c r="G29" s="172">
        <v>-1</v>
      </c>
      <c r="H29" s="161">
        <v>18</v>
      </c>
      <c r="I29" s="161">
        <v>2</v>
      </c>
      <c r="J29" s="162">
        <v>8</v>
      </c>
      <c r="L29" s="149">
        <v>0</v>
      </c>
      <c r="M29" s="157">
        <v>0</v>
      </c>
      <c r="N29" s="158" t="s">
        <v>126</v>
      </c>
      <c r="O29" s="159">
        <v>0</v>
      </c>
      <c r="P29" s="159">
        <v>10</v>
      </c>
      <c r="Q29" s="172">
        <v>-1</v>
      </c>
      <c r="R29" s="161">
        <v>16</v>
      </c>
      <c r="S29" s="161">
        <v>4</v>
      </c>
      <c r="T29" s="162">
        <v>3</v>
      </c>
      <c r="V29" s="149">
        <v>0</v>
      </c>
      <c r="W29" s="157">
        <v>0</v>
      </c>
      <c r="X29" s="158" t="s">
        <v>126</v>
      </c>
      <c r="Y29" s="159">
        <v>0</v>
      </c>
      <c r="Z29" s="159">
        <v>3</v>
      </c>
      <c r="AA29" s="172">
        <v>-1</v>
      </c>
      <c r="AB29" s="161">
        <v>16</v>
      </c>
      <c r="AC29" s="161">
        <v>4</v>
      </c>
      <c r="AD29" s="162">
        <v>3</v>
      </c>
      <c r="AF29" s="149">
        <v>0</v>
      </c>
      <c r="AG29" s="157">
        <v>0</v>
      </c>
      <c r="AH29" s="158" t="s">
        <v>126</v>
      </c>
      <c r="AI29" s="159">
        <v>0</v>
      </c>
      <c r="AJ29" s="159">
        <v>0</v>
      </c>
      <c r="AK29" s="172" t="s">
        <v>126</v>
      </c>
      <c r="AL29" s="161">
        <v>16</v>
      </c>
      <c r="AM29" s="161">
        <v>4</v>
      </c>
      <c r="AN29" s="162">
        <v>3</v>
      </c>
      <c r="AP29" s="149">
        <v>0</v>
      </c>
      <c r="AQ29" s="157">
        <v>0</v>
      </c>
      <c r="AR29" s="158" t="s">
        <v>126</v>
      </c>
      <c r="AS29" s="159">
        <v>0</v>
      </c>
      <c r="AT29" s="159">
        <v>0</v>
      </c>
      <c r="AU29" s="172" t="s">
        <v>126</v>
      </c>
      <c r="AV29" s="161">
        <v>14</v>
      </c>
      <c r="AW29" s="161">
        <v>6</v>
      </c>
      <c r="AX29" s="162">
        <v>1.3333333333333333</v>
      </c>
      <c r="AZ29" s="149">
        <v>0</v>
      </c>
      <c r="BA29" s="157">
        <v>0</v>
      </c>
      <c r="BB29" s="158" t="s">
        <v>126</v>
      </c>
      <c r="BC29" s="159">
        <v>0</v>
      </c>
      <c r="BD29" s="159">
        <v>0</v>
      </c>
      <c r="BE29" s="172" t="s">
        <v>126</v>
      </c>
      <c r="BF29" s="161">
        <v>14</v>
      </c>
      <c r="BG29" s="161">
        <v>6</v>
      </c>
      <c r="BH29" s="162">
        <v>1.3333333333333333</v>
      </c>
      <c r="BJ29" s="149">
        <v>0</v>
      </c>
      <c r="BK29" s="157">
        <v>0</v>
      </c>
      <c r="BL29" s="158" t="s">
        <v>126</v>
      </c>
      <c r="BM29" s="159">
        <v>0</v>
      </c>
      <c r="BN29" s="159">
        <v>0</v>
      </c>
      <c r="BO29" s="172" t="s">
        <v>126</v>
      </c>
      <c r="BP29" s="161">
        <v>14</v>
      </c>
      <c r="BQ29" s="161">
        <v>6</v>
      </c>
      <c r="BR29" s="162">
        <v>1.3333333333333333</v>
      </c>
      <c r="BT29" s="149">
        <v>0</v>
      </c>
      <c r="BU29" s="157">
        <v>0</v>
      </c>
      <c r="BV29" s="158" t="s">
        <v>126</v>
      </c>
      <c r="BW29" s="159">
        <v>0</v>
      </c>
      <c r="BX29" s="159">
        <v>0</v>
      </c>
      <c r="BY29" s="172" t="s">
        <v>126</v>
      </c>
      <c r="BZ29" s="161">
        <v>10</v>
      </c>
      <c r="CA29" s="161">
        <v>10</v>
      </c>
      <c r="CB29" s="162">
        <v>0</v>
      </c>
      <c r="CD29" s="149">
        <v>0</v>
      </c>
      <c r="CE29" s="157">
        <v>0</v>
      </c>
      <c r="CF29" s="158" t="s">
        <v>126</v>
      </c>
      <c r="CG29" s="159">
        <v>0</v>
      </c>
      <c r="CH29" s="159">
        <v>0</v>
      </c>
      <c r="CI29" s="172" t="s">
        <v>126</v>
      </c>
      <c r="CJ29" s="161">
        <v>3</v>
      </c>
      <c r="CK29" s="161">
        <v>17</v>
      </c>
      <c r="CL29" s="162">
        <v>-0.82352941176470584</v>
      </c>
      <c r="CN29" s="149">
        <v>0</v>
      </c>
      <c r="CO29" s="157">
        <v>0</v>
      </c>
      <c r="CP29" s="158" t="s">
        <v>126</v>
      </c>
      <c r="CQ29" s="159">
        <v>0</v>
      </c>
      <c r="CR29" s="159">
        <v>0</v>
      </c>
      <c r="CS29" s="172" t="s">
        <v>126</v>
      </c>
      <c r="CT29" s="161">
        <v>0</v>
      </c>
      <c r="CU29" s="161">
        <v>20</v>
      </c>
      <c r="CV29" s="162">
        <v>-1</v>
      </c>
      <c r="CW29" s="289"/>
      <c r="CX29" s="279" t="s">
        <v>148</v>
      </c>
      <c r="CY29" s="193">
        <v>13</v>
      </c>
      <c r="CZ29" s="282">
        <v>0</v>
      </c>
      <c r="DA29" s="283" t="s">
        <v>126</v>
      </c>
      <c r="DB29" s="195">
        <v>13</v>
      </c>
      <c r="DC29" s="195">
        <v>21</v>
      </c>
      <c r="DD29" s="285">
        <v>-0.38095238095238093</v>
      </c>
      <c r="DE29" s="286">
        <v>90</v>
      </c>
      <c r="DF29" s="286">
        <v>559</v>
      </c>
      <c r="DG29" s="287">
        <v>-0.83899821109123429</v>
      </c>
      <c r="DH29" s="289"/>
      <c r="DI29" s="279" t="s">
        <v>148</v>
      </c>
      <c r="DJ29" s="193">
        <v>56</v>
      </c>
      <c r="DK29" s="282">
        <v>13</v>
      </c>
      <c r="DL29" s="283">
        <v>3.3076923076923075</v>
      </c>
      <c r="DM29" s="195">
        <v>69</v>
      </c>
      <c r="DN29" s="195">
        <v>19</v>
      </c>
      <c r="DO29" s="285">
        <v>2.6315789473684212</v>
      </c>
      <c r="DP29" s="286">
        <v>117</v>
      </c>
      <c r="DQ29" s="286">
        <v>586</v>
      </c>
      <c r="DR29" s="287">
        <v>-0.80034129692832767</v>
      </c>
    </row>
    <row r="30" spans="1:122" x14ac:dyDescent="0.25">
      <c r="A30" s="156" t="s">
        <v>125</v>
      </c>
      <c r="B30" s="149">
        <v>0</v>
      </c>
      <c r="C30" s="157">
        <v>0</v>
      </c>
      <c r="D30" s="158" t="s">
        <v>126</v>
      </c>
      <c r="E30" s="159">
        <v>0</v>
      </c>
      <c r="F30" s="159">
        <v>0</v>
      </c>
      <c r="G30" s="172" t="s">
        <v>126</v>
      </c>
      <c r="H30" s="161">
        <v>0</v>
      </c>
      <c r="I30" s="161">
        <v>0</v>
      </c>
      <c r="J30" s="175" t="s">
        <v>126</v>
      </c>
      <c r="L30" s="149">
        <v>0</v>
      </c>
      <c r="M30" s="157">
        <v>0</v>
      </c>
      <c r="N30" s="158" t="s">
        <v>126</v>
      </c>
      <c r="O30" s="159">
        <v>0</v>
      </c>
      <c r="P30" s="159">
        <v>0</v>
      </c>
      <c r="Q30" s="172" t="s">
        <v>126</v>
      </c>
      <c r="R30" s="161">
        <v>0</v>
      </c>
      <c r="S30" s="161">
        <v>0</v>
      </c>
      <c r="T30" s="175" t="s">
        <v>126</v>
      </c>
      <c r="V30" s="149">
        <v>0</v>
      </c>
      <c r="W30" s="157">
        <v>0</v>
      </c>
      <c r="X30" s="158" t="s">
        <v>126</v>
      </c>
      <c r="Y30" s="159">
        <v>0</v>
      </c>
      <c r="Z30" s="159">
        <v>0</v>
      </c>
      <c r="AA30" s="172" t="s">
        <v>126</v>
      </c>
      <c r="AB30" s="161">
        <v>0</v>
      </c>
      <c r="AC30" s="161">
        <v>0</v>
      </c>
      <c r="AD30" s="175" t="s">
        <v>126</v>
      </c>
      <c r="AF30" s="149">
        <v>0</v>
      </c>
      <c r="AG30" s="157">
        <v>0</v>
      </c>
      <c r="AH30" s="158" t="s">
        <v>126</v>
      </c>
      <c r="AI30" s="159">
        <v>0</v>
      </c>
      <c r="AJ30" s="159">
        <v>0</v>
      </c>
      <c r="AK30" s="172" t="s">
        <v>126</v>
      </c>
      <c r="AL30" s="161">
        <v>0</v>
      </c>
      <c r="AM30" s="161">
        <v>0</v>
      </c>
      <c r="AN30" s="175" t="s">
        <v>126</v>
      </c>
      <c r="AP30" s="149">
        <v>0</v>
      </c>
      <c r="AQ30" s="157">
        <v>0</v>
      </c>
      <c r="AR30" s="158" t="s">
        <v>126</v>
      </c>
      <c r="AS30" s="159">
        <v>0</v>
      </c>
      <c r="AT30" s="159">
        <v>0</v>
      </c>
      <c r="AU30" s="172" t="s">
        <v>126</v>
      </c>
      <c r="AV30" s="161">
        <v>0</v>
      </c>
      <c r="AW30" s="161">
        <v>0</v>
      </c>
      <c r="AX30" s="175" t="s">
        <v>126</v>
      </c>
      <c r="AZ30" s="149">
        <v>0</v>
      </c>
      <c r="BA30" s="157">
        <v>0</v>
      </c>
      <c r="BB30" s="158" t="s">
        <v>126</v>
      </c>
      <c r="BC30" s="159">
        <v>0</v>
      </c>
      <c r="BD30" s="159">
        <v>0</v>
      </c>
      <c r="BE30" s="172" t="s">
        <v>126</v>
      </c>
      <c r="BF30" s="161">
        <v>0</v>
      </c>
      <c r="BG30" s="161">
        <v>0</v>
      </c>
      <c r="BH30" s="175" t="s">
        <v>126</v>
      </c>
      <c r="BJ30" s="149">
        <v>0</v>
      </c>
      <c r="BK30" s="157">
        <v>0</v>
      </c>
      <c r="BL30" s="158" t="s">
        <v>126</v>
      </c>
      <c r="BM30" s="159">
        <v>0</v>
      </c>
      <c r="BN30" s="159">
        <v>0</v>
      </c>
      <c r="BO30" s="172" t="s">
        <v>126</v>
      </c>
      <c r="BP30" s="161">
        <v>0</v>
      </c>
      <c r="BQ30" s="161">
        <v>0</v>
      </c>
      <c r="BR30" s="175" t="s">
        <v>126</v>
      </c>
      <c r="BT30" s="149">
        <v>0</v>
      </c>
      <c r="BU30" s="157">
        <v>0</v>
      </c>
      <c r="BV30" s="158" t="s">
        <v>126</v>
      </c>
      <c r="BW30" s="159">
        <v>0</v>
      </c>
      <c r="BX30" s="159">
        <v>0</v>
      </c>
      <c r="BY30" s="172" t="s">
        <v>126</v>
      </c>
      <c r="BZ30" s="161">
        <v>0</v>
      </c>
      <c r="CA30" s="161">
        <v>0</v>
      </c>
      <c r="CB30" s="175" t="s">
        <v>126</v>
      </c>
      <c r="CD30" s="149">
        <v>0</v>
      </c>
      <c r="CE30" s="157">
        <v>0</v>
      </c>
      <c r="CF30" s="158" t="s">
        <v>126</v>
      </c>
      <c r="CG30" s="159">
        <v>0</v>
      </c>
      <c r="CH30" s="159">
        <v>0</v>
      </c>
      <c r="CI30" s="172" t="s">
        <v>126</v>
      </c>
      <c r="CJ30" s="161">
        <v>0</v>
      </c>
      <c r="CK30" s="161">
        <v>0</v>
      </c>
      <c r="CL30" s="175" t="s">
        <v>126</v>
      </c>
      <c r="CN30" s="149">
        <v>0</v>
      </c>
      <c r="CO30" s="157">
        <v>0</v>
      </c>
      <c r="CP30" s="158" t="s">
        <v>126</v>
      </c>
      <c r="CQ30" s="159">
        <v>0</v>
      </c>
      <c r="CR30" s="159">
        <v>0</v>
      </c>
      <c r="CS30" s="172" t="s">
        <v>126</v>
      </c>
      <c r="CT30" s="161">
        <v>0</v>
      </c>
      <c r="CU30" s="161">
        <v>0</v>
      </c>
      <c r="CV30" s="175" t="s">
        <v>126</v>
      </c>
      <c r="CW30" s="290"/>
      <c r="CX30" s="278"/>
      <c r="CY30" s="280"/>
      <c r="CZ30" s="280"/>
      <c r="DA30" s="281" t="s">
        <v>133</v>
      </c>
      <c r="DB30" s="280"/>
      <c r="DC30" s="280"/>
      <c r="DD30" s="280"/>
      <c r="DE30" s="280"/>
      <c r="DF30" s="280"/>
      <c r="DG30" s="284" t="s">
        <v>134</v>
      </c>
      <c r="DH30" s="290"/>
      <c r="DI30" s="278"/>
      <c r="DJ30" s="280"/>
      <c r="DK30" s="280"/>
      <c r="DL30" s="281" t="s">
        <v>133</v>
      </c>
      <c r="DM30" s="280"/>
      <c r="DN30" s="280"/>
      <c r="DO30" s="280"/>
      <c r="DP30" s="280"/>
      <c r="DQ30" s="280"/>
      <c r="DR30" s="284" t="s">
        <v>134</v>
      </c>
    </row>
    <row r="31" spans="1:122" x14ac:dyDescent="0.25">
      <c r="A31" s="148" t="s">
        <v>131</v>
      </c>
      <c r="B31" s="149">
        <v>38</v>
      </c>
      <c r="C31" s="173">
        <v>45</v>
      </c>
      <c r="D31" s="151">
        <v>-0.15555555555555556</v>
      </c>
      <c r="E31" s="152">
        <v>128</v>
      </c>
      <c r="F31" s="152">
        <v>164</v>
      </c>
      <c r="G31" s="153">
        <v>-0.21951219512195122</v>
      </c>
      <c r="H31" s="154">
        <v>701</v>
      </c>
      <c r="I31" s="154">
        <v>913</v>
      </c>
      <c r="J31" s="155">
        <v>-0.23220153340635269</v>
      </c>
      <c r="L31" s="149">
        <v>67</v>
      </c>
      <c r="M31" s="173">
        <v>38</v>
      </c>
      <c r="N31" s="151">
        <v>0.76315789473684215</v>
      </c>
      <c r="O31" s="152">
        <v>150</v>
      </c>
      <c r="P31" s="152">
        <v>147</v>
      </c>
      <c r="Q31" s="153">
        <v>2.0408163265306121E-2</v>
      </c>
      <c r="R31" s="154">
        <v>680</v>
      </c>
      <c r="S31" s="154">
        <v>884</v>
      </c>
      <c r="T31" s="155">
        <v>-0.23076923076923078</v>
      </c>
      <c r="V31" s="149">
        <v>55</v>
      </c>
      <c r="W31" s="173">
        <v>67</v>
      </c>
      <c r="X31" s="151">
        <v>-0.17910447761194029</v>
      </c>
      <c r="Y31" s="152">
        <v>160</v>
      </c>
      <c r="Z31" s="152">
        <v>134</v>
      </c>
      <c r="AA31" s="153">
        <v>0.19402985074626866</v>
      </c>
      <c r="AB31" s="154">
        <v>656</v>
      </c>
      <c r="AC31" s="154">
        <v>894</v>
      </c>
      <c r="AD31" s="155">
        <v>-0.26621923937360181</v>
      </c>
      <c r="AF31" s="149">
        <v>28</v>
      </c>
      <c r="AG31" s="173">
        <v>57</v>
      </c>
      <c r="AH31" s="151">
        <v>-0.50877192982456143</v>
      </c>
      <c r="AI31" s="152">
        <v>152</v>
      </c>
      <c r="AJ31" s="152">
        <v>128</v>
      </c>
      <c r="AK31" s="153">
        <v>0.1875</v>
      </c>
      <c r="AL31" s="154">
        <v>612</v>
      </c>
      <c r="AM31" s="154">
        <v>890</v>
      </c>
      <c r="AN31" s="155">
        <v>-0.31235955056179776</v>
      </c>
      <c r="AP31" s="149">
        <v>40</v>
      </c>
      <c r="AQ31" s="173">
        <v>28</v>
      </c>
      <c r="AR31" s="151">
        <v>0.42857142857142855</v>
      </c>
      <c r="AS31" s="152">
        <v>125</v>
      </c>
      <c r="AT31" s="152">
        <v>150</v>
      </c>
      <c r="AU31" s="153">
        <v>-0.16666666666666666</v>
      </c>
      <c r="AV31" s="154">
        <v>573</v>
      </c>
      <c r="AW31" s="154">
        <v>876</v>
      </c>
      <c r="AX31" s="155">
        <v>-0.3458904109589041</v>
      </c>
      <c r="AZ31" s="149">
        <v>16</v>
      </c>
      <c r="BA31" s="173">
        <v>40</v>
      </c>
      <c r="BB31" s="151">
        <v>-0.6</v>
      </c>
      <c r="BC31" s="152">
        <v>84</v>
      </c>
      <c r="BD31" s="152">
        <v>162</v>
      </c>
      <c r="BE31" s="153">
        <v>-0.48148148148148145</v>
      </c>
      <c r="BF31" s="154">
        <v>535</v>
      </c>
      <c r="BG31" s="154">
        <v>875</v>
      </c>
      <c r="BH31" s="155">
        <v>-0.38857142857142857</v>
      </c>
      <c r="BJ31" s="149">
        <v>31</v>
      </c>
      <c r="BK31" s="173">
        <v>16</v>
      </c>
      <c r="BL31" s="151">
        <v>0.9375</v>
      </c>
      <c r="BM31" s="152">
        <v>87</v>
      </c>
      <c r="BN31" s="152">
        <v>152</v>
      </c>
      <c r="BO31" s="153">
        <v>-0.42763157894736842</v>
      </c>
      <c r="BP31" s="154">
        <v>531</v>
      </c>
      <c r="BQ31" s="154">
        <v>882</v>
      </c>
      <c r="BR31" s="155">
        <v>-0.39795918367346939</v>
      </c>
      <c r="BT31" s="149">
        <v>14</v>
      </c>
      <c r="BU31" s="173">
        <v>31</v>
      </c>
      <c r="BV31" s="151">
        <v>-0.54838709677419351</v>
      </c>
      <c r="BW31" s="152">
        <v>61</v>
      </c>
      <c r="BX31" s="152">
        <v>125</v>
      </c>
      <c r="BY31" s="153">
        <v>-0.51200000000000001</v>
      </c>
      <c r="BZ31" s="154">
        <v>483</v>
      </c>
      <c r="CA31" s="154">
        <v>871</v>
      </c>
      <c r="CB31" s="155">
        <v>-0.44546498277841562</v>
      </c>
      <c r="CD31" s="149">
        <v>52</v>
      </c>
      <c r="CE31" s="173">
        <v>14</v>
      </c>
      <c r="CF31" s="151">
        <v>2.7142857142857144</v>
      </c>
      <c r="CG31" s="152">
        <v>97</v>
      </c>
      <c r="CH31" s="152">
        <v>84</v>
      </c>
      <c r="CI31" s="153">
        <v>0.15476190476190477</v>
      </c>
      <c r="CJ31" s="154">
        <v>477</v>
      </c>
      <c r="CK31" s="154">
        <v>861</v>
      </c>
      <c r="CL31" s="155">
        <v>-0.44599303135888502</v>
      </c>
      <c r="CN31" s="149">
        <v>28</v>
      </c>
      <c r="CO31" s="173">
        <v>57</v>
      </c>
      <c r="CP31" s="151">
        <v>-0.50877192982456143</v>
      </c>
      <c r="CQ31" s="152">
        <v>99</v>
      </c>
      <c r="CR31" s="152">
        <v>87</v>
      </c>
      <c r="CS31" s="153">
        <v>0.13793103448275862</v>
      </c>
      <c r="CT31" s="154">
        <v>466</v>
      </c>
      <c r="CU31" s="154">
        <v>831</v>
      </c>
      <c r="CV31" s="155">
        <v>-0.43922984356197353</v>
      </c>
      <c r="CW31" s="289"/>
      <c r="CX31" s="289"/>
      <c r="CY31" s="289"/>
      <c r="CZ31" s="289"/>
      <c r="DA31" s="289"/>
      <c r="DB31" s="289"/>
      <c r="DC31" s="289"/>
      <c r="DD31" s="289"/>
      <c r="DE31" s="289"/>
      <c r="DF31" s="289"/>
      <c r="DG31" s="289"/>
      <c r="DH31" s="289"/>
    </row>
    <row r="32" spans="1:122" x14ac:dyDescent="0.25">
      <c r="A32" s="156" t="s">
        <v>123</v>
      </c>
      <c r="B32" s="149">
        <v>32</v>
      </c>
      <c r="C32" s="176">
        <v>41</v>
      </c>
      <c r="D32" s="158">
        <v>-0.21951219512195122</v>
      </c>
      <c r="E32" s="159">
        <v>118</v>
      </c>
      <c r="F32" s="177">
        <v>158</v>
      </c>
      <c r="G32" s="160">
        <v>-0.25316455696202533</v>
      </c>
      <c r="H32" s="178">
        <v>655</v>
      </c>
      <c r="I32" s="178">
        <v>795</v>
      </c>
      <c r="J32" s="162">
        <v>-0.1761006289308176</v>
      </c>
      <c r="L32" s="149">
        <v>67</v>
      </c>
      <c r="M32" s="176">
        <v>32</v>
      </c>
      <c r="N32" s="158">
        <v>1.09375</v>
      </c>
      <c r="O32" s="159">
        <v>140</v>
      </c>
      <c r="P32" s="177">
        <v>141</v>
      </c>
      <c r="Q32" s="160">
        <v>-7.0921985815602835E-3</v>
      </c>
      <c r="R32" s="178">
        <v>636</v>
      </c>
      <c r="S32" s="178">
        <v>809</v>
      </c>
      <c r="T32" s="162">
        <v>-0.21384425216316441</v>
      </c>
      <c r="V32" s="149">
        <v>46</v>
      </c>
      <c r="W32" s="176">
        <v>67</v>
      </c>
      <c r="X32" s="158">
        <v>-0.31343283582089554</v>
      </c>
      <c r="Y32" s="159">
        <v>145</v>
      </c>
      <c r="Z32" s="177">
        <v>130</v>
      </c>
      <c r="AA32" s="160">
        <v>0.11538461538461539</v>
      </c>
      <c r="AB32" s="178">
        <v>617</v>
      </c>
      <c r="AC32" s="178">
        <v>809</v>
      </c>
      <c r="AD32" s="162">
        <v>-0.2373300370828183</v>
      </c>
      <c r="AF32" s="149">
        <v>28</v>
      </c>
      <c r="AG32" s="176">
        <v>48</v>
      </c>
      <c r="AH32" s="158">
        <v>-0.41666666666666669</v>
      </c>
      <c r="AI32" s="159">
        <v>143</v>
      </c>
      <c r="AJ32" s="177">
        <v>118</v>
      </c>
      <c r="AK32" s="160">
        <v>0.21186440677966101</v>
      </c>
      <c r="AL32" s="178">
        <v>573</v>
      </c>
      <c r="AM32" s="178">
        <v>814</v>
      </c>
      <c r="AN32" s="162">
        <v>-0.29606879606879605</v>
      </c>
      <c r="AP32" s="149">
        <v>40</v>
      </c>
      <c r="AQ32" s="176">
        <v>28</v>
      </c>
      <c r="AR32" s="158">
        <v>0.42857142857142855</v>
      </c>
      <c r="AS32" s="159">
        <v>116</v>
      </c>
      <c r="AT32" s="177">
        <v>140</v>
      </c>
      <c r="AU32" s="160">
        <v>-0.17142857142857143</v>
      </c>
      <c r="AV32" s="178">
        <v>540</v>
      </c>
      <c r="AW32" s="178">
        <v>806</v>
      </c>
      <c r="AX32" s="162">
        <v>-0.33002481389578164</v>
      </c>
      <c r="AZ32" s="149">
        <v>14</v>
      </c>
      <c r="BA32" s="176">
        <v>40</v>
      </c>
      <c r="BB32" s="158">
        <v>-0.65</v>
      </c>
      <c r="BC32" s="159">
        <v>82</v>
      </c>
      <c r="BD32" s="177">
        <v>147</v>
      </c>
      <c r="BE32" s="160">
        <v>-0.44217687074829931</v>
      </c>
      <c r="BF32" s="178">
        <v>504</v>
      </c>
      <c r="BG32" s="178">
        <v>807</v>
      </c>
      <c r="BH32" s="162">
        <v>-0.37546468401486988</v>
      </c>
      <c r="BJ32" s="149">
        <v>31</v>
      </c>
      <c r="BK32" s="176">
        <v>14</v>
      </c>
      <c r="BL32" s="158">
        <v>1.2142857142857142</v>
      </c>
      <c r="BM32" s="159">
        <v>85</v>
      </c>
      <c r="BN32" s="177">
        <v>143</v>
      </c>
      <c r="BO32" s="160">
        <v>-0.40559440559440557</v>
      </c>
      <c r="BP32" s="178">
        <v>504</v>
      </c>
      <c r="BQ32" s="178">
        <v>813</v>
      </c>
      <c r="BR32" s="162">
        <v>-0.38007380073800739</v>
      </c>
      <c r="BT32" s="149">
        <v>14</v>
      </c>
      <c r="BU32" s="176">
        <v>31</v>
      </c>
      <c r="BV32" s="158">
        <v>-0.54838709677419351</v>
      </c>
      <c r="BW32" s="159">
        <v>59</v>
      </c>
      <c r="BX32" s="177">
        <v>116</v>
      </c>
      <c r="BY32" s="160">
        <v>-0.49137931034482757</v>
      </c>
      <c r="BZ32" s="178">
        <v>456</v>
      </c>
      <c r="CA32" s="178">
        <v>815</v>
      </c>
      <c r="CB32" s="162">
        <v>-0.44049079754601228</v>
      </c>
      <c r="CD32" s="149">
        <v>47</v>
      </c>
      <c r="CE32" s="176">
        <v>14</v>
      </c>
      <c r="CF32" s="158">
        <v>2.3571428571428572</v>
      </c>
      <c r="CG32" s="159">
        <v>92</v>
      </c>
      <c r="CH32" s="177">
        <v>82</v>
      </c>
      <c r="CI32" s="160">
        <v>0.12195121951219512</v>
      </c>
      <c r="CJ32" s="178">
        <v>451</v>
      </c>
      <c r="CK32" s="178">
        <v>799</v>
      </c>
      <c r="CL32" s="162">
        <v>-0.43554443053817271</v>
      </c>
      <c r="CN32" s="149">
        <v>28</v>
      </c>
      <c r="CO32" s="176">
        <v>47</v>
      </c>
      <c r="CP32" s="158">
        <v>-0.40425531914893614</v>
      </c>
      <c r="CQ32" s="159">
        <v>89</v>
      </c>
      <c r="CR32" s="177">
        <v>85</v>
      </c>
      <c r="CS32" s="160">
        <v>4.7058823529411764E-2</v>
      </c>
      <c r="CT32" s="178">
        <v>435</v>
      </c>
      <c r="CU32" s="178">
        <v>783</v>
      </c>
      <c r="CV32" s="162">
        <v>-0.44444444444444442</v>
      </c>
      <c r="CW32" s="289"/>
      <c r="CX32" s="289"/>
      <c r="CY32" s="289"/>
      <c r="CZ32" s="289"/>
      <c r="DA32" s="289"/>
      <c r="DB32" s="289"/>
      <c r="DC32" s="289"/>
      <c r="DD32" s="289"/>
      <c r="DE32" s="289"/>
      <c r="DF32" s="289"/>
      <c r="DG32" s="289"/>
      <c r="DH32" s="289"/>
    </row>
    <row r="33" spans="1:112" x14ac:dyDescent="0.25">
      <c r="A33" s="156" t="s">
        <v>124</v>
      </c>
      <c r="B33" s="149">
        <v>6</v>
      </c>
      <c r="C33" s="176">
        <v>4</v>
      </c>
      <c r="D33" s="158">
        <v>0.5</v>
      </c>
      <c r="E33" s="159">
        <v>10</v>
      </c>
      <c r="F33" s="177">
        <v>6</v>
      </c>
      <c r="G33" s="160">
        <v>0.66666666666666663</v>
      </c>
      <c r="H33" s="178">
        <v>46</v>
      </c>
      <c r="I33" s="178">
        <v>66</v>
      </c>
      <c r="J33" s="162">
        <v>-0.30303030303030304</v>
      </c>
      <c r="L33" s="149">
        <v>0</v>
      </c>
      <c r="M33" s="176">
        <v>6</v>
      </c>
      <c r="N33" s="158">
        <v>-1</v>
      </c>
      <c r="O33" s="159">
        <v>10</v>
      </c>
      <c r="P33" s="177">
        <v>6</v>
      </c>
      <c r="Q33" s="160">
        <v>0.66666666666666663</v>
      </c>
      <c r="R33" s="178">
        <v>44</v>
      </c>
      <c r="S33" s="178">
        <v>64</v>
      </c>
      <c r="T33" s="162">
        <v>-0.3125</v>
      </c>
      <c r="V33" s="149">
        <v>9</v>
      </c>
      <c r="W33" s="176">
        <v>0</v>
      </c>
      <c r="X33" s="158" t="s">
        <v>126</v>
      </c>
      <c r="Y33" s="159">
        <v>15</v>
      </c>
      <c r="Z33" s="177">
        <v>4</v>
      </c>
      <c r="AA33" s="160">
        <v>2.75</v>
      </c>
      <c r="AB33" s="178">
        <v>39</v>
      </c>
      <c r="AC33" s="178">
        <v>74</v>
      </c>
      <c r="AD33" s="162">
        <v>-0.47297297297297297</v>
      </c>
      <c r="AF33" s="149">
        <v>0</v>
      </c>
      <c r="AG33" s="176">
        <v>9</v>
      </c>
      <c r="AH33" s="158">
        <v>-1</v>
      </c>
      <c r="AI33" s="159">
        <v>9</v>
      </c>
      <c r="AJ33" s="177">
        <v>10</v>
      </c>
      <c r="AK33" s="160">
        <v>-0.1</v>
      </c>
      <c r="AL33" s="178">
        <v>39</v>
      </c>
      <c r="AM33" s="178">
        <v>65</v>
      </c>
      <c r="AN33" s="162">
        <v>-0.4</v>
      </c>
      <c r="AP33" s="149">
        <v>0</v>
      </c>
      <c r="AQ33" s="176">
        <v>0</v>
      </c>
      <c r="AR33" s="158" t="s">
        <v>126</v>
      </c>
      <c r="AS33" s="159">
        <v>9</v>
      </c>
      <c r="AT33" s="177">
        <v>10</v>
      </c>
      <c r="AU33" s="160">
        <v>-0.1</v>
      </c>
      <c r="AV33" s="178">
        <v>33</v>
      </c>
      <c r="AW33" s="178">
        <v>59</v>
      </c>
      <c r="AX33" s="162">
        <v>-0.44067796610169491</v>
      </c>
      <c r="AZ33" s="149">
        <v>2</v>
      </c>
      <c r="BA33" s="176">
        <v>0</v>
      </c>
      <c r="BB33" s="158" t="s">
        <v>126</v>
      </c>
      <c r="BC33" s="159">
        <v>2</v>
      </c>
      <c r="BD33" s="177">
        <v>15</v>
      </c>
      <c r="BE33" s="160">
        <v>-0.8666666666666667</v>
      </c>
      <c r="BF33" s="178">
        <v>31</v>
      </c>
      <c r="BG33" s="178">
        <v>57</v>
      </c>
      <c r="BH33" s="162">
        <v>-0.45614035087719296</v>
      </c>
      <c r="BJ33" s="149">
        <v>0</v>
      </c>
      <c r="BK33" s="176">
        <v>2</v>
      </c>
      <c r="BL33" s="158">
        <v>-1</v>
      </c>
      <c r="BM33" s="159">
        <v>2</v>
      </c>
      <c r="BN33" s="177">
        <v>9</v>
      </c>
      <c r="BO33" s="160">
        <v>-0.77777777777777779</v>
      </c>
      <c r="BP33" s="178">
        <v>27</v>
      </c>
      <c r="BQ33" s="178">
        <v>58</v>
      </c>
      <c r="BR33" s="162">
        <v>-0.53448275862068961</v>
      </c>
      <c r="BT33" s="149">
        <v>0</v>
      </c>
      <c r="BU33" s="176">
        <v>0</v>
      </c>
      <c r="BV33" s="158" t="s">
        <v>126</v>
      </c>
      <c r="BW33" s="159">
        <v>2</v>
      </c>
      <c r="BX33" s="177">
        <v>9</v>
      </c>
      <c r="BY33" s="160">
        <v>-0.77777777777777779</v>
      </c>
      <c r="BZ33" s="178">
        <v>27</v>
      </c>
      <c r="CA33" s="178">
        <v>56</v>
      </c>
      <c r="CB33" s="162">
        <v>-0.5178571428571429</v>
      </c>
      <c r="CD33" s="149">
        <v>5</v>
      </c>
      <c r="CE33" s="176">
        <v>0</v>
      </c>
      <c r="CF33" s="158" t="s">
        <v>126</v>
      </c>
      <c r="CG33" s="159">
        <v>5</v>
      </c>
      <c r="CH33" s="177">
        <v>2</v>
      </c>
      <c r="CI33" s="160">
        <v>1.5</v>
      </c>
      <c r="CJ33" s="178">
        <v>26</v>
      </c>
      <c r="CK33" s="178">
        <v>62</v>
      </c>
      <c r="CL33" s="162">
        <v>-0.58064516129032262</v>
      </c>
      <c r="CN33" s="149">
        <v>0</v>
      </c>
      <c r="CO33" s="176">
        <v>10</v>
      </c>
      <c r="CP33" s="158">
        <v>-1</v>
      </c>
      <c r="CQ33" s="159">
        <v>10</v>
      </c>
      <c r="CR33" s="177">
        <v>2</v>
      </c>
      <c r="CS33" s="160">
        <v>4</v>
      </c>
      <c r="CT33" s="178">
        <v>31</v>
      </c>
      <c r="CU33" s="178">
        <v>48</v>
      </c>
      <c r="CV33" s="162">
        <v>-0.35416666666666669</v>
      </c>
      <c r="CW33" s="289"/>
      <c r="CX33" s="289"/>
      <c r="CY33" s="289"/>
      <c r="CZ33" s="289"/>
      <c r="DA33" s="289"/>
      <c r="DB33" s="289"/>
      <c r="DC33" s="289"/>
      <c r="DD33" s="289"/>
      <c r="DE33" s="289"/>
      <c r="DF33" s="289"/>
      <c r="DG33" s="289"/>
      <c r="DH33" s="289"/>
    </row>
    <row r="34" spans="1:112" x14ac:dyDescent="0.25">
      <c r="A34" s="156" t="s">
        <v>125</v>
      </c>
      <c r="B34" s="149">
        <v>0</v>
      </c>
      <c r="C34" s="179">
        <v>0</v>
      </c>
      <c r="D34" s="158" t="s">
        <v>126</v>
      </c>
      <c r="E34" s="159">
        <v>0</v>
      </c>
      <c r="F34" s="177">
        <v>0</v>
      </c>
      <c r="G34" s="172" t="s">
        <v>126</v>
      </c>
      <c r="H34" s="178">
        <v>0</v>
      </c>
      <c r="I34" s="178">
        <v>52</v>
      </c>
      <c r="J34" s="162">
        <v>-1</v>
      </c>
      <c r="L34" s="149">
        <v>0</v>
      </c>
      <c r="M34" s="179">
        <v>0</v>
      </c>
      <c r="N34" s="158" t="s">
        <v>126</v>
      </c>
      <c r="O34" s="159">
        <v>0</v>
      </c>
      <c r="P34" s="177">
        <v>0</v>
      </c>
      <c r="Q34" s="172" t="s">
        <v>126</v>
      </c>
      <c r="R34" s="178">
        <v>0</v>
      </c>
      <c r="S34" s="178">
        <v>11</v>
      </c>
      <c r="T34" s="162">
        <v>-1</v>
      </c>
      <c r="V34" s="149">
        <v>0</v>
      </c>
      <c r="W34" s="179">
        <v>0</v>
      </c>
      <c r="X34" s="158" t="s">
        <v>126</v>
      </c>
      <c r="Y34" s="159">
        <v>0</v>
      </c>
      <c r="Z34" s="177">
        <v>0</v>
      </c>
      <c r="AA34" s="172" t="s">
        <v>126</v>
      </c>
      <c r="AB34" s="178">
        <v>0</v>
      </c>
      <c r="AC34" s="178">
        <v>11</v>
      </c>
      <c r="AD34" s="162">
        <v>-1</v>
      </c>
      <c r="AF34" s="149">
        <v>0</v>
      </c>
      <c r="AG34" s="179">
        <v>0</v>
      </c>
      <c r="AH34" s="158" t="s">
        <v>126</v>
      </c>
      <c r="AI34" s="159">
        <v>0</v>
      </c>
      <c r="AJ34" s="177">
        <v>0</v>
      </c>
      <c r="AK34" s="172" t="s">
        <v>126</v>
      </c>
      <c r="AL34" s="178">
        <v>0</v>
      </c>
      <c r="AM34" s="178">
        <v>11</v>
      </c>
      <c r="AN34" s="162">
        <v>-1</v>
      </c>
      <c r="AP34" s="149">
        <v>0</v>
      </c>
      <c r="AQ34" s="179">
        <v>0</v>
      </c>
      <c r="AR34" s="158" t="s">
        <v>126</v>
      </c>
      <c r="AS34" s="159">
        <v>0</v>
      </c>
      <c r="AT34" s="177">
        <v>0</v>
      </c>
      <c r="AU34" s="172" t="s">
        <v>126</v>
      </c>
      <c r="AV34" s="178">
        <v>0</v>
      </c>
      <c r="AW34" s="178">
        <v>11</v>
      </c>
      <c r="AX34" s="162">
        <v>-1</v>
      </c>
      <c r="AZ34" s="149">
        <v>0</v>
      </c>
      <c r="BA34" s="179">
        <v>0</v>
      </c>
      <c r="BB34" s="158" t="s">
        <v>126</v>
      </c>
      <c r="BC34" s="159">
        <v>0</v>
      </c>
      <c r="BD34" s="177">
        <v>0</v>
      </c>
      <c r="BE34" s="172" t="s">
        <v>126</v>
      </c>
      <c r="BF34" s="178">
        <v>0</v>
      </c>
      <c r="BG34" s="178">
        <v>11</v>
      </c>
      <c r="BH34" s="162">
        <v>-1</v>
      </c>
      <c r="BJ34" s="149">
        <v>0</v>
      </c>
      <c r="BK34" s="179">
        <v>0</v>
      </c>
      <c r="BL34" s="158" t="s">
        <v>126</v>
      </c>
      <c r="BM34" s="159">
        <v>0</v>
      </c>
      <c r="BN34" s="177">
        <v>0</v>
      </c>
      <c r="BO34" s="172" t="s">
        <v>126</v>
      </c>
      <c r="BP34" s="178">
        <v>0</v>
      </c>
      <c r="BQ34" s="178">
        <v>11</v>
      </c>
      <c r="BR34" s="162">
        <v>-1</v>
      </c>
      <c r="BT34" s="149">
        <v>0</v>
      </c>
      <c r="BU34" s="179">
        <v>0</v>
      </c>
      <c r="BV34" s="158" t="s">
        <v>126</v>
      </c>
      <c r="BW34" s="159">
        <v>0</v>
      </c>
      <c r="BX34" s="177">
        <v>0</v>
      </c>
      <c r="BY34" s="172" t="s">
        <v>126</v>
      </c>
      <c r="BZ34" s="178">
        <v>0</v>
      </c>
      <c r="CA34" s="178">
        <v>0</v>
      </c>
      <c r="CB34" s="162" t="s">
        <v>126</v>
      </c>
      <c r="CD34" s="149">
        <v>0</v>
      </c>
      <c r="CE34" s="179">
        <v>0</v>
      </c>
      <c r="CF34" s="158" t="s">
        <v>126</v>
      </c>
      <c r="CG34" s="159">
        <v>0</v>
      </c>
      <c r="CH34" s="177">
        <v>0</v>
      </c>
      <c r="CI34" s="172" t="s">
        <v>126</v>
      </c>
      <c r="CJ34" s="178">
        <v>0</v>
      </c>
      <c r="CK34" s="178">
        <v>0</v>
      </c>
      <c r="CL34" s="175" t="s">
        <v>126</v>
      </c>
      <c r="CN34" s="149">
        <v>0</v>
      </c>
      <c r="CO34" s="179">
        <v>0</v>
      </c>
      <c r="CP34" s="158" t="s">
        <v>126</v>
      </c>
      <c r="CQ34" s="159">
        <v>0</v>
      </c>
      <c r="CR34" s="177">
        <v>0</v>
      </c>
      <c r="CS34" s="172" t="s">
        <v>126</v>
      </c>
      <c r="CT34" s="178">
        <v>0</v>
      </c>
      <c r="CU34" s="178">
        <v>0</v>
      </c>
      <c r="CV34" s="175" t="s">
        <v>126</v>
      </c>
      <c r="CW34" s="290"/>
      <c r="CX34" s="290"/>
      <c r="CY34" s="290"/>
      <c r="CZ34" s="290"/>
      <c r="DA34" s="290"/>
      <c r="DB34" s="290"/>
      <c r="DC34" s="290"/>
      <c r="DD34" s="290"/>
      <c r="DE34" s="290"/>
      <c r="DF34" s="290"/>
      <c r="DG34" s="290"/>
      <c r="DH34" s="290"/>
    </row>
    <row r="35" spans="1:112" x14ac:dyDescent="0.25">
      <c r="A35" s="180" t="s">
        <v>132</v>
      </c>
      <c r="B35" s="149">
        <v>80</v>
      </c>
      <c r="C35" s="181">
        <v>113</v>
      </c>
      <c r="D35" s="151">
        <v>-0.29203539823008851</v>
      </c>
      <c r="E35" s="152">
        <v>319</v>
      </c>
      <c r="F35" s="182">
        <v>589</v>
      </c>
      <c r="G35" s="153">
        <v>-0.45840407470288624</v>
      </c>
      <c r="H35" s="183">
        <v>1701</v>
      </c>
      <c r="I35" s="183">
        <v>1304</v>
      </c>
      <c r="J35" s="155">
        <v>0.30444785276073622</v>
      </c>
      <c r="L35" s="149">
        <v>90</v>
      </c>
      <c r="M35" s="181">
        <v>80</v>
      </c>
      <c r="N35" s="151">
        <v>0.125</v>
      </c>
      <c r="O35" s="152">
        <v>283</v>
      </c>
      <c r="P35" s="182">
        <v>623</v>
      </c>
      <c r="Q35" s="153">
        <v>-0.5457463884430177</v>
      </c>
      <c r="R35" s="183">
        <v>1532</v>
      </c>
      <c r="S35" s="183">
        <v>1468</v>
      </c>
      <c r="T35" s="155">
        <v>4.3596730245231606E-2</v>
      </c>
      <c r="V35" s="149">
        <v>64</v>
      </c>
      <c r="W35" s="181">
        <v>90</v>
      </c>
      <c r="X35" s="151">
        <v>-0.28888888888888886</v>
      </c>
      <c r="Y35" s="152">
        <v>234</v>
      </c>
      <c r="Z35" s="182">
        <v>657</v>
      </c>
      <c r="AA35" s="153">
        <v>-0.64383561643835618</v>
      </c>
      <c r="AB35" s="183">
        <v>1477</v>
      </c>
      <c r="AC35" s="183">
        <v>1472</v>
      </c>
      <c r="AD35" s="155">
        <v>3.3967391304347825E-3</v>
      </c>
      <c r="AF35" s="149">
        <v>96</v>
      </c>
      <c r="AG35" s="181">
        <v>64</v>
      </c>
      <c r="AH35" s="151">
        <v>0.5</v>
      </c>
      <c r="AI35" s="152">
        <v>250</v>
      </c>
      <c r="AJ35" s="182">
        <v>321</v>
      </c>
      <c r="AK35" s="153">
        <v>-0.22118380062305296</v>
      </c>
      <c r="AL35" s="183">
        <v>1444</v>
      </c>
      <c r="AM35" s="183">
        <v>1528</v>
      </c>
      <c r="AN35" s="155">
        <v>-5.4973821989528798E-2</v>
      </c>
      <c r="AP35" s="149">
        <v>102</v>
      </c>
      <c r="AQ35" s="181">
        <v>96</v>
      </c>
      <c r="AR35" s="151">
        <v>6.25E-2</v>
      </c>
      <c r="AS35" s="152">
        <v>262</v>
      </c>
      <c r="AT35" s="182">
        <v>284</v>
      </c>
      <c r="AU35" s="153">
        <v>-7.746478873239436E-2</v>
      </c>
      <c r="AV35" s="183">
        <v>1455</v>
      </c>
      <c r="AW35" s="183">
        <v>1520</v>
      </c>
      <c r="AX35" s="155">
        <v>-4.2763157894736843E-2</v>
      </c>
      <c r="AZ35" s="149">
        <v>53</v>
      </c>
      <c r="BA35" s="181">
        <v>102</v>
      </c>
      <c r="BB35" s="151">
        <v>-0.48039215686274511</v>
      </c>
      <c r="BC35" s="152">
        <v>251</v>
      </c>
      <c r="BD35" s="182">
        <v>234</v>
      </c>
      <c r="BE35" s="153">
        <v>7.2649572649572655E-2</v>
      </c>
      <c r="BF35" s="183">
        <v>1418</v>
      </c>
      <c r="BG35" s="183">
        <v>1543</v>
      </c>
      <c r="BH35" s="155">
        <v>-8.1011017498379786E-2</v>
      </c>
      <c r="BJ35" s="149">
        <v>38</v>
      </c>
      <c r="BK35" s="181">
        <v>53</v>
      </c>
      <c r="BL35" s="151">
        <v>-0.28301886792452829</v>
      </c>
      <c r="BM35" s="152">
        <v>193</v>
      </c>
      <c r="BN35" s="182">
        <v>250</v>
      </c>
      <c r="BO35" s="153">
        <v>-0.22800000000000001</v>
      </c>
      <c r="BP35" s="183">
        <v>1365</v>
      </c>
      <c r="BQ35" s="183">
        <v>1576</v>
      </c>
      <c r="BR35" s="155">
        <v>-0.13388324873096447</v>
      </c>
      <c r="BT35" s="149">
        <v>77</v>
      </c>
      <c r="BU35" s="181">
        <v>38</v>
      </c>
      <c r="BV35" s="151">
        <v>1.0263157894736843</v>
      </c>
      <c r="BW35" s="152">
        <v>168</v>
      </c>
      <c r="BX35" s="182">
        <v>262</v>
      </c>
      <c r="BY35" s="153">
        <v>-0.35877862595419846</v>
      </c>
      <c r="BZ35" s="183">
        <v>1349</v>
      </c>
      <c r="CA35" s="183">
        <v>1532</v>
      </c>
      <c r="CB35" s="155">
        <v>-0.11945169712793734</v>
      </c>
      <c r="CD35" s="149">
        <v>54</v>
      </c>
      <c r="CE35" s="181">
        <v>77</v>
      </c>
      <c r="CF35" s="151">
        <v>-0.29870129870129869</v>
      </c>
      <c r="CG35" s="152">
        <v>169</v>
      </c>
      <c r="CH35" s="182">
        <v>251</v>
      </c>
      <c r="CI35" s="153">
        <v>-0.32669322709163345</v>
      </c>
      <c r="CJ35" s="183">
        <v>1317</v>
      </c>
      <c r="CK35" s="183">
        <v>1524</v>
      </c>
      <c r="CL35" s="155">
        <v>-0.13582677165354332</v>
      </c>
      <c r="CN35" s="149">
        <v>63</v>
      </c>
      <c r="CO35" s="181">
        <v>54</v>
      </c>
      <c r="CP35" s="151">
        <v>0.16666666666666666</v>
      </c>
      <c r="CQ35" s="152">
        <v>194</v>
      </c>
      <c r="CR35" s="182">
        <v>193</v>
      </c>
      <c r="CS35" s="153">
        <v>5.1813471502590676E-3</v>
      </c>
      <c r="CT35" s="183">
        <v>958</v>
      </c>
      <c r="CU35" s="183">
        <v>1828</v>
      </c>
      <c r="CV35" s="155">
        <v>-0.4759299781181619</v>
      </c>
      <c r="CW35" s="289"/>
      <c r="CX35" s="289"/>
      <c r="CY35" s="289"/>
      <c r="CZ35" s="289"/>
      <c r="DA35" s="289"/>
      <c r="DB35" s="289"/>
      <c r="DC35" s="289"/>
      <c r="DD35" s="289"/>
      <c r="DE35" s="289"/>
      <c r="DF35" s="289"/>
      <c r="DG35" s="289"/>
      <c r="DH35" s="289"/>
    </row>
    <row r="36" spans="1:112" x14ac:dyDescent="0.25">
      <c r="A36" s="156" t="s">
        <v>123</v>
      </c>
      <c r="B36" s="149">
        <v>74</v>
      </c>
      <c r="C36" s="157">
        <v>84</v>
      </c>
      <c r="D36" s="158">
        <v>-0.11904761904761904</v>
      </c>
      <c r="E36" s="159">
        <v>261</v>
      </c>
      <c r="F36" s="184">
        <v>243</v>
      </c>
      <c r="G36" s="160">
        <v>7.407407407407407E-2</v>
      </c>
      <c r="H36" s="185">
        <v>1109</v>
      </c>
      <c r="I36" s="186">
        <v>1218</v>
      </c>
      <c r="J36" s="162">
        <v>-8.9490968801313631E-2</v>
      </c>
      <c r="L36" s="149">
        <v>90</v>
      </c>
      <c r="M36" s="157">
        <v>74</v>
      </c>
      <c r="N36" s="158">
        <v>0.21621621621621623</v>
      </c>
      <c r="O36" s="159">
        <v>248</v>
      </c>
      <c r="P36" s="184">
        <v>258</v>
      </c>
      <c r="Q36" s="160">
        <v>-3.875968992248062E-2</v>
      </c>
      <c r="R36" s="185">
        <v>1077</v>
      </c>
      <c r="S36" s="186">
        <v>1245</v>
      </c>
      <c r="T36" s="162">
        <v>-0.13493975903614458</v>
      </c>
      <c r="V36" s="149">
        <v>58</v>
      </c>
      <c r="W36" s="157">
        <v>90</v>
      </c>
      <c r="X36" s="158">
        <v>-0.35555555555555557</v>
      </c>
      <c r="Y36" s="159">
        <v>222</v>
      </c>
      <c r="Z36" s="184">
        <v>267</v>
      </c>
      <c r="AA36" s="160">
        <v>-0.16853932584269662</v>
      </c>
      <c r="AB36" s="185">
        <v>1032</v>
      </c>
      <c r="AC36" s="186">
        <v>1262</v>
      </c>
      <c r="AD36" s="162">
        <v>-0.18225039619651348</v>
      </c>
      <c r="AF36" s="149">
        <v>93</v>
      </c>
      <c r="AG36" s="157">
        <v>58</v>
      </c>
      <c r="AH36" s="158">
        <v>0.60344827586206895</v>
      </c>
      <c r="AI36" s="159">
        <v>241</v>
      </c>
      <c r="AJ36" s="184">
        <v>263</v>
      </c>
      <c r="AK36" s="160">
        <v>-8.3650190114068435E-2</v>
      </c>
      <c r="AL36" s="185">
        <v>1008</v>
      </c>
      <c r="AM36" s="186">
        <v>1312</v>
      </c>
      <c r="AN36" s="162">
        <v>-0.23170731707317074</v>
      </c>
      <c r="AP36" s="149">
        <v>90</v>
      </c>
      <c r="AQ36" s="157">
        <v>93</v>
      </c>
      <c r="AR36" s="158">
        <v>-3.2258064516129031E-2</v>
      </c>
      <c r="AS36" s="159">
        <v>241</v>
      </c>
      <c r="AT36" s="184">
        <v>249</v>
      </c>
      <c r="AU36" s="160">
        <v>-3.2128514056224897E-2</v>
      </c>
      <c r="AV36" s="185">
        <v>1009</v>
      </c>
      <c r="AW36" s="186">
        <v>1302</v>
      </c>
      <c r="AX36" s="162">
        <v>-0.2250384024577573</v>
      </c>
      <c r="AZ36" s="149">
        <v>51</v>
      </c>
      <c r="BA36" s="157">
        <v>90</v>
      </c>
      <c r="BB36" s="158">
        <v>-0.43333333333333335</v>
      </c>
      <c r="BC36" s="159">
        <v>234</v>
      </c>
      <c r="BD36" s="184">
        <v>222</v>
      </c>
      <c r="BE36" s="160">
        <v>5.4054054054054057E-2</v>
      </c>
      <c r="BF36" s="185">
        <v>977</v>
      </c>
      <c r="BG36" s="186">
        <v>1318</v>
      </c>
      <c r="BH36" s="162">
        <v>-0.25872534142640363</v>
      </c>
      <c r="BJ36" s="149">
        <v>35</v>
      </c>
      <c r="BK36" s="157">
        <v>51</v>
      </c>
      <c r="BL36" s="158">
        <v>-0.31372549019607843</v>
      </c>
      <c r="BM36" s="159">
        <v>176</v>
      </c>
      <c r="BN36" s="184">
        <v>241</v>
      </c>
      <c r="BO36" s="160">
        <v>-0.26970954356846472</v>
      </c>
      <c r="BP36" s="185">
        <v>935</v>
      </c>
      <c r="BQ36" s="186">
        <v>1339</v>
      </c>
      <c r="BR36" s="162">
        <v>-0.3017176997759522</v>
      </c>
      <c r="BT36" s="149">
        <v>61</v>
      </c>
      <c r="BU36" s="157">
        <v>35</v>
      </c>
      <c r="BV36" s="158">
        <v>0.74285714285714288</v>
      </c>
      <c r="BW36" s="159">
        <v>147</v>
      </c>
      <c r="BX36" s="184">
        <v>241</v>
      </c>
      <c r="BY36" s="160">
        <v>-0.39004149377593361</v>
      </c>
      <c r="BZ36" s="185">
        <v>907</v>
      </c>
      <c r="CA36" s="186">
        <v>1319</v>
      </c>
      <c r="CB36" s="162">
        <v>-0.31235784685367701</v>
      </c>
      <c r="CD36" s="149">
        <v>54</v>
      </c>
      <c r="CE36" s="157">
        <v>61</v>
      </c>
      <c r="CF36" s="158">
        <v>-0.11475409836065574</v>
      </c>
      <c r="CG36" s="159">
        <v>150</v>
      </c>
      <c r="CH36" s="184">
        <v>234</v>
      </c>
      <c r="CI36" s="160">
        <v>-0.35897435897435898</v>
      </c>
      <c r="CJ36" s="185">
        <v>879</v>
      </c>
      <c r="CK36" s="186">
        <v>1313</v>
      </c>
      <c r="CL36" s="162">
        <v>-0.33054074638233055</v>
      </c>
      <c r="CN36" s="149">
        <v>63</v>
      </c>
      <c r="CO36" s="157">
        <v>54</v>
      </c>
      <c r="CP36" s="158">
        <v>0.16666666666666666</v>
      </c>
      <c r="CQ36" s="159">
        <v>178</v>
      </c>
      <c r="CR36" s="184">
        <v>176</v>
      </c>
      <c r="CS36" s="160">
        <v>1.1363636363636364E-2</v>
      </c>
      <c r="CT36" s="185">
        <v>858</v>
      </c>
      <c r="CU36" s="186">
        <v>1286</v>
      </c>
      <c r="CV36" s="162">
        <v>-0.33281493001555212</v>
      </c>
      <c r="CW36" s="289"/>
      <c r="CX36" s="289"/>
      <c r="CY36" s="289"/>
      <c r="CZ36" s="289"/>
      <c r="DA36" s="289"/>
      <c r="DB36" s="289"/>
      <c r="DC36" s="289"/>
      <c r="DD36" s="289"/>
      <c r="DE36" s="289"/>
      <c r="DF36" s="289"/>
      <c r="DG36" s="289"/>
      <c r="DH36" s="289"/>
    </row>
    <row r="37" spans="1:112" x14ac:dyDescent="0.25">
      <c r="A37" s="187" t="s">
        <v>124</v>
      </c>
      <c r="B37" s="188">
        <v>6</v>
      </c>
      <c r="C37" s="176">
        <v>29</v>
      </c>
      <c r="D37" s="158">
        <v>-0.7931034482758621</v>
      </c>
      <c r="E37" s="177">
        <v>42</v>
      </c>
      <c r="F37" s="189">
        <v>11</v>
      </c>
      <c r="G37" s="160">
        <v>2.8181818181818183</v>
      </c>
      <c r="H37" s="190">
        <v>131</v>
      </c>
      <c r="I37" s="191">
        <v>58</v>
      </c>
      <c r="J37" s="162">
        <v>1.2586206896551724</v>
      </c>
      <c r="L37" s="188">
        <v>0</v>
      </c>
      <c r="M37" s="176">
        <v>6</v>
      </c>
      <c r="N37" s="158">
        <v>-1</v>
      </c>
      <c r="O37" s="177">
        <v>35</v>
      </c>
      <c r="P37" s="189">
        <v>14</v>
      </c>
      <c r="Q37" s="160">
        <v>1.5</v>
      </c>
      <c r="R37" s="190">
        <v>104</v>
      </c>
      <c r="S37" s="191">
        <v>85</v>
      </c>
      <c r="T37" s="162">
        <v>0.22352941176470589</v>
      </c>
      <c r="V37" s="188">
        <v>6</v>
      </c>
      <c r="W37" s="176">
        <v>0</v>
      </c>
      <c r="X37" s="158" t="s">
        <v>126</v>
      </c>
      <c r="Y37" s="177">
        <v>12</v>
      </c>
      <c r="Z37" s="189">
        <v>39</v>
      </c>
      <c r="AA37" s="160">
        <v>-0.69230769230769229</v>
      </c>
      <c r="AB37" s="190">
        <v>94</v>
      </c>
      <c r="AC37" s="191">
        <v>72</v>
      </c>
      <c r="AD37" s="162">
        <v>0.30555555555555558</v>
      </c>
      <c r="AF37" s="188">
        <v>3</v>
      </c>
      <c r="AG37" s="176">
        <v>6</v>
      </c>
      <c r="AH37" s="158">
        <v>-0.5</v>
      </c>
      <c r="AI37" s="177">
        <v>9</v>
      </c>
      <c r="AJ37" s="189">
        <v>42</v>
      </c>
      <c r="AK37" s="160">
        <v>-0.7857142857142857</v>
      </c>
      <c r="AL37" s="190">
        <v>85</v>
      </c>
      <c r="AM37" s="191">
        <v>78</v>
      </c>
      <c r="AN37" s="162">
        <v>8.9743589743589744E-2</v>
      </c>
      <c r="AP37" s="188">
        <v>12</v>
      </c>
      <c r="AQ37" s="176">
        <v>3</v>
      </c>
      <c r="AR37" s="158">
        <v>3</v>
      </c>
      <c r="AS37" s="177">
        <v>21</v>
      </c>
      <c r="AT37" s="189">
        <v>35</v>
      </c>
      <c r="AU37" s="160">
        <v>-0.4</v>
      </c>
      <c r="AV37" s="190">
        <v>95</v>
      </c>
      <c r="AW37" s="191">
        <v>80</v>
      </c>
      <c r="AX37" s="162">
        <v>0.1875</v>
      </c>
      <c r="AZ37" s="188">
        <v>2</v>
      </c>
      <c r="BA37" s="176">
        <v>12</v>
      </c>
      <c r="BB37" s="158">
        <v>-0.83333333333333337</v>
      </c>
      <c r="BC37" s="177">
        <v>17</v>
      </c>
      <c r="BD37" s="189">
        <v>12</v>
      </c>
      <c r="BE37" s="160">
        <v>0.41666666666666669</v>
      </c>
      <c r="BF37" s="190">
        <v>90</v>
      </c>
      <c r="BG37" s="191">
        <v>87</v>
      </c>
      <c r="BH37" s="162">
        <v>3.4482758620689655E-2</v>
      </c>
      <c r="BJ37" s="188">
        <v>3</v>
      </c>
      <c r="BK37" s="176">
        <v>2</v>
      </c>
      <c r="BL37" s="158">
        <v>0.5</v>
      </c>
      <c r="BM37" s="177">
        <v>17</v>
      </c>
      <c r="BN37" s="189">
        <v>9</v>
      </c>
      <c r="BO37" s="160">
        <v>0.88888888888888884</v>
      </c>
      <c r="BP37" s="190">
        <v>79</v>
      </c>
      <c r="BQ37" s="191">
        <v>99</v>
      </c>
      <c r="BR37" s="162">
        <v>-0.20202020202020202</v>
      </c>
      <c r="BT37" s="188">
        <v>16</v>
      </c>
      <c r="BU37" s="176">
        <v>3</v>
      </c>
      <c r="BV37" s="158">
        <v>4.333333333333333</v>
      </c>
      <c r="BW37" s="177">
        <v>21</v>
      </c>
      <c r="BX37" s="189">
        <v>21</v>
      </c>
      <c r="BY37" s="160">
        <v>0</v>
      </c>
      <c r="BZ37" s="190">
        <v>91</v>
      </c>
      <c r="CA37" s="191">
        <v>103</v>
      </c>
      <c r="CB37" s="162">
        <v>-0.11650485436893204</v>
      </c>
      <c r="CD37" s="188">
        <v>0</v>
      </c>
      <c r="CE37" s="176">
        <v>16</v>
      </c>
      <c r="CF37" s="158">
        <v>-1</v>
      </c>
      <c r="CG37" s="177">
        <v>19</v>
      </c>
      <c r="CH37" s="189">
        <v>17</v>
      </c>
      <c r="CI37" s="160">
        <v>0.11764705882352941</v>
      </c>
      <c r="CJ37" s="190">
        <v>87</v>
      </c>
      <c r="CK37" s="191">
        <v>101</v>
      </c>
      <c r="CL37" s="162">
        <v>-0.13861386138613863</v>
      </c>
      <c r="CN37" s="188">
        <v>0</v>
      </c>
      <c r="CO37" s="176">
        <v>0</v>
      </c>
      <c r="CP37" s="158" t="s">
        <v>126</v>
      </c>
      <c r="CQ37" s="177">
        <v>16</v>
      </c>
      <c r="CR37" s="189">
        <v>17</v>
      </c>
      <c r="CS37" s="160">
        <v>-5.8823529411764705E-2</v>
      </c>
      <c r="CT37" s="190">
        <v>84</v>
      </c>
      <c r="CU37" s="191">
        <v>97</v>
      </c>
      <c r="CV37" s="162">
        <v>-0.13402061855670103</v>
      </c>
      <c r="CW37" s="289"/>
      <c r="CX37" s="289"/>
      <c r="CY37" s="289"/>
      <c r="CZ37" s="289"/>
      <c r="DA37" s="289"/>
      <c r="DB37" s="289"/>
      <c r="DC37" s="289"/>
      <c r="DD37" s="289"/>
      <c r="DE37" s="289"/>
      <c r="DF37" s="289"/>
      <c r="DG37" s="289"/>
      <c r="DH37" s="289"/>
    </row>
    <row r="38" spans="1:112" ht="15.75" thickBot="1" x14ac:dyDescent="0.3">
      <c r="A38" s="192" t="s">
        <v>125</v>
      </c>
      <c r="B38" s="193">
        <v>0</v>
      </c>
      <c r="C38" s="210">
        <v>0</v>
      </c>
      <c r="D38" s="194" t="s">
        <v>126</v>
      </c>
      <c r="E38" s="195">
        <v>16</v>
      </c>
      <c r="F38" s="196">
        <v>335</v>
      </c>
      <c r="G38" s="197">
        <v>-0.9522388059701492</v>
      </c>
      <c r="H38" s="198">
        <v>461</v>
      </c>
      <c r="I38" s="199">
        <v>28</v>
      </c>
      <c r="J38" s="200">
        <v>15.464285714285714</v>
      </c>
      <c r="L38" s="193">
        <v>0</v>
      </c>
      <c r="M38" s="210">
        <v>0</v>
      </c>
      <c r="N38" s="194" t="s">
        <v>126</v>
      </c>
      <c r="O38" s="195">
        <v>0</v>
      </c>
      <c r="P38" s="196">
        <v>351</v>
      </c>
      <c r="Q38" s="197">
        <v>-1</v>
      </c>
      <c r="R38" s="198">
        <v>351</v>
      </c>
      <c r="S38" s="199">
        <v>138</v>
      </c>
      <c r="T38" s="200">
        <v>1.5434782608695652</v>
      </c>
      <c r="V38" s="193">
        <v>0</v>
      </c>
      <c r="W38" s="210">
        <v>0</v>
      </c>
      <c r="X38" s="194" t="s">
        <v>126</v>
      </c>
      <c r="Y38" s="195">
        <v>0</v>
      </c>
      <c r="Z38" s="196">
        <v>351</v>
      </c>
      <c r="AA38" s="197">
        <v>-1</v>
      </c>
      <c r="AB38" s="198">
        <v>351</v>
      </c>
      <c r="AC38" s="199">
        <v>138</v>
      </c>
      <c r="AD38" s="200">
        <v>1.5434782608695652</v>
      </c>
      <c r="AF38" s="193">
        <v>0</v>
      </c>
      <c r="AG38" s="210">
        <v>0</v>
      </c>
      <c r="AH38" s="194" t="s">
        <v>126</v>
      </c>
      <c r="AI38" s="195">
        <v>0</v>
      </c>
      <c r="AJ38" s="196">
        <v>16</v>
      </c>
      <c r="AK38" s="197">
        <v>-1</v>
      </c>
      <c r="AL38" s="198">
        <v>351</v>
      </c>
      <c r="AM38" s="199">
        <v>138</v>
      </c>
      <c r="AN38" s="200">
        <v>1.5434782608695652</v>
      </c>
      <c r="AP38" s="193">
        <v>0</v>
      </c>
      <c r="AQ38" s="210">
        <v>0</v>
      </c>
      <c r="AR38" s="194" t="s">
        <v>126</v>
      </c>
      <c r="AS38" s="195">
        <v>0</v>
      </c>
      <c r="AT38" s="196">
        <v>0</v>
      </c>
      <c r="AU38" s="197" t="s">
        <v>126</v>
      </c>
      <c r="AV38" s="198">
        <v>351</v>
      </c>
      <c r="AW38" s="199">
        <v>138</v>
      </c>
      <c r="AX38" s="200">
        <v>1.5434782608695652</v>
      </c>
      <c r="AZ38" s="193">
        <v>0</v>
      </c>
      <c r="BA38" s="210">
        <v>0</v>
      </c>
      <c r="BB38" s="194" t="s">
        <v>126</v>
      </c>
      <c r="BC38" s="195">
        <v>0</v>
      </c>
      <c r="BD38" s="196">
        <v>0</v>
      </c>
      <c r="BE38" s="197" t="s">
        <v>126</v>
      </c>
      <c r="BF38" s="198">
        <v>351</v>
      </c>
      <c r="BG38" s="199">
        <v>138</v>
      </c>
      <c r="BH38" s="200">
        <v>1.5434782608695652</v>
      </c>
      <c r="BJ38" s="193">
        <v>0</v>
      </c>
      <c r="BK38" s="210">
        <v>0</v>
      </c>
      <c r="BL38" s="194" t="s">
        <v>126</v>
      </c>
      <c r="BM38" s="195">
        <v>0</v>
      </c>
      <c r="BN38" s="196">
        <v>0</v>
      </c>
      <c r="BO38" s="197" t="s">
        <v>126</v>
      </c>
      <c r="BP38" s="198">
        <v>351</v>
      </c>
      <c r="BQ38" s="199">
        <v>138</v>
      </c>
      <c r="BR38" s="200">
        <v>1.5434782608695652</v>
      </c>
      <c r="BT38" s="193">
        <v>0</v>
      </c>
      <c r="BU38" s="210">
        <v>0</v>
      </c>
      <c r="BV38" s="194" t="s">
        <v>126</v>
      </c>
      <c r="BW38" s="195">
        <v>0</v>
      </c>
      <c r="BX38" s="196">
        <v>0</v>
      </c>
      <c r="BY38" s="197" t="s">
        <v>126</v>
      </c>
      <c r="BZ38" s="198">
        <v>351</v>
      </c>
      <c r="CA38" s="199">
        <v>110</v>
      </c>
      <c r="CB38" s="200">
        <v>2.1909090909090909</v>
      </c>
      <c r="CD38" s="193">
        <v>0</v>
      </c>
      <c r="CE38" s="210">
        <v>0</v>
      </c>
      <c r="CF38" s="194" t="s">
        <v>126</v>
      </c>
      <c r="CG38" s="195">
        <v>0</v>
      </c>
      <c r="CH38" s="196">
        <v>0</v>
      </c>
      <c r="CI38" s="197" t="s">
        <v>126</v>
      </c>
      <c r="CJ38" s="198">
        <v>351</v>
      </c>
      <c r="CK38" s="199">
        <v>110</v>
      </c>
      <c r="CL38" s="200">
        <v>2.1909090909090909</v>
      </c>
      <c r="CN38" s="193">
        <v>0</v>
      </c>
      <c r="CO38" s="210">
        <v>0</v>
      </c>
      <c r="CP38" s="194" t="s">
        <v>126</v>
      </c>
      <c r="CQ38" s="195">
        <v>0</v>
      </c>
      <c r="CR38" s="196">
        <v>0</v>
      </c>
      <c r="CS38" s="197" t="s">
        <v>126</v>
      </c>
      <c r="CT38" s="198">
        <v>16</v>
      </c>
      <c r="CU38" s="199">
        <v>445</v>
      </c>
      <c r="CV38" s="200">
        <v>-0.96404494382022476</v>
      </c>
      <c r="CW38" s="290"/>
      <c r="CX38" s="290"/>
      <c r="CY38" s="290"/>
      <c r="CZ38" s="290"/>
      <c r="DA38" s="290"/>
      <c r="DB38" s="290"/>
      <c r="DC38" s="290"/>
      <c r="DD38" s="290"/>
      <c r="DE38" s="290"/>
      <c r="DF38" s="290"/>
      <c r="DG38" s="290"/>
      <c r="DH38" s="290"/>
    </row>
    <row r="39" spans="1:112" x14ac:dyDescent="0.25">
      <c r="A39" s="201"/>
      <c r="B39" s="202"/>
      <c r="C39" s="202"/>
      <c r="D39" s="203" t="s">
        <v>133</v>
      </c>
      <c r="E39" s="202"/>
      <c r="F39" s="202"/>
      <c r="G39" s="202"/>
      <c r="H39" s="202"/>
      <c r="I39" s="202"/>
      <c r="J39" s="204" t="s">
        <v>134</v>
      </c>
      <c r="L39" s="202"/>
      <c r="M39" s="202"/>
      <c r="N39" s="203" t="s">
        <v>133</v>
      </c>
      <c r="O39" s="202"/>
      <c r="P39" s="202"/>
      <c r="Q39" s="202"/>
      <c r="R39" s="202"/>
      <c r="S39" s="202"/>
      <c r="T39" s="204" t="s">
        <v>134</v>
      </c>
      <c r="V39" s="202"/>
      <c r="W39" s="202"/>
      <c r="X39" s="203" t="s">
        <v>133</v>
      </c>
      <c r="Y39" s="202"/>
      <c r="Z39" s="202"/>
      <c r="AA39" s="202"/>
      <c r="AB39" s="202"/>
      <c r="AC39" s="202"/>
      <c r="AD39" s="204" t="s">
        <v>134</v>
      </c>
      <c r="AF39" s="202"/>
      <c r="AG39" s="202"/>
      <c r="AH39" s="203" t="s">
        <v>133</v>
      </c>
      <c r="AI39" s="202"/>
      <c r="AJ39" s="202"/>
      <c r="AK39" s="202"/>
      <c r="AL39" s="202"/>
      <c r="AM39" s="202"/>
      <c r="AN39" s="204" t="s">
        <v>134</v>
      </c>
      <c r="AP39" s="202"/>
      <c r="AQ39" s="202"/>
      <c r="AR39" s="203" t="s">
        <v>133</v>
      </c>
      <c r="AS39" s="202"/>
      <c r="AT39" s="202"/>
      <c r="AU39" s="202"/>
      <c r="AV39" s="202"/>
      <c r="AW39" s="202"/>
      <c r="AX39" s="204" t="s">
        <v>137</v>
      </c>
      <c r="AZ39" s="202"/>
      <c r="BA39" s="202"/>
      <c r="BB39" s="203" t="s">
        <v>133</v>
      </c>
      <c r="BC39" s="202"/>
      <c r="BD39" s="202"/>
      <c r="BE39" s="202"/>
      <c r="BF39" s="202"/>
      <c r="BG39" s="202"/>
      <c r="BH39" s="204" t="s">
        <v>137</v>
      </c>
      <c r="BJ39" s="202"/>
      <c r="BK39" s="202"/>
      <c r="BL39" s="203" t="s">
        <v>133</v>
      </c>
      <c r="BM39" s="202"/>
      <c r="BN39" s="202"/>
      <c r="BO39" s="202"/>
      <c r="BP39" s="202"/>
      <c r="BQ39" s="202"/>
      <c r="BR39" s="204" t="s">
        <v>137</v>
      </c>
      <c r="BT39" s="202"/>
      <c r="BU39" s="202"/>
      <c r="BV39" s="203" t="s">
        <v>133</v>
      </c>
      <c r="BW39" s="202"/>
      <c r="BX39" s="202"/>
      <c r="BY39" s="202"/>
      <c r="BZ39" s="202"/>
      <c r="CA39" s="202"/>
      <c r="CB39" s="204" t="s">
        <v>137</v>
      </c>
      <c r="CD39" s="202"/>
      <c r="CE39" s="202"/>
      <c r="CF39" s="203" t="s">
        <v>133</v>
      </c>
      <c r="CG39" s="202"/>
      <c r="CH39" s="202"/>
      <c r="CI39" s="202"/>
      <c r="CJ39" s="202"/>
      <c r="CK39" s="202"/>
      <c r="CL39" s="204" t="s">
        <v>137</v>
      </c>
      <c r="CN39" s="202"/>
      <c r="CO39" s="202"/>
      <c r="CP39" s="203" t="s">
        <v>133</v>
      </c>
      <c r="CQ39" s="202"/>
      <c r="CR39" s="202"/>
      <c r="CS39" s="202"/>
      <c r="CT39" s="202"/>
      <c r="CU39" s="202"/>
      <c r="CV39" s="204" t="s">
        <v>137</v>
      </c>
      <c r="CW39" s="291"/>
      <c r="CX39" s="291"/>
      <c r="CY39" s="291"/>
      <c r="CZ39" s="291"/>
      <c r="DA39" s="291"/>
      <c r="DB39" s="291"/>
      <c r="DC39" s="291"/>
      <c r="DD39" s="291"/>
      <c r="DE39" s="291"/>
      <c r="DF39" s="291"/>
      <c r="DG39" s="291"/>
      <c r="DH39" s="291"/>
    </row>
    <row r="40" spans="1:112" x14ac:dyDescent="0.25">
      <c r="A40" s="115"/>
      <c r="B40" s="115"/>
      <c r="C40" s="115"/>
      <c r="D40" s="115"/>
      <c r="E40" s="115"/>
      <c r="F40" s="115"/>
      <c r="G40" s="115"/>
      <c r="H40" s="115"/>
      <c r="I40" s="115"/>
    </row>
    <row r="41" spans="1:112" x14ac:dyDescent="0.25">
      <c r="A41" s="115"/>
      <c r="B41" s="115"/>
      <c r="C41" s="115"/>
      <c r="D41" s="115"/>
      <c r="E41" s="115"/>
      <c r="F41" s="115"/>
      <c r="G41" s="115"/>
      <c r="H41" s="115"/>
      <c r="I41" s="115"/>
    </row>
    <row r="42" spans="1:112" x14ac:dyDescent="0.25">
      <c r="A42" s="115"/>
      <c r="B42" s="115"/>
      <c r="C42" s="115"/>
      <c r="D42" s="115"/>
      <c r="E42" s="115"/>
      <c r="F42" s="115"/>
      <c r="G42" s="115"/>
      <c r="H42" s="115"/>
      <c r="I42" s="115"/>
    </row>
    <row r="43" spans="1:112" x14ac:dyDescent="0.25">
      <c r="A43" s="115"/>
      <c r="B43" s="115"/>
      <c r="C43" s="115"/>
      <c r="D43" s="115"/>
      <c r="E43" s="115"/>
      <c r="F43" s="115"/>
      <c r="G43" s="115"/>
      <c r="H43" s="115"/>
      <c r="I43" s="115"/>
    </row>
    <row r="44" spans="1:112" x14ac:dyDescent="0.25">
      <c r="A44" s="115"/>
      <c r="B44" s="115"/>
      <c r="C44" s="115"/>
      <c r="D44" s="115"/>
      <c r="E44" s="115"/>
      <c r="F44" s="115"/>
      <c r="G44" s="115"/>
      <c r="H44" s="115"/>
      <c r="I44" s="115"/>
    </row>
    <row r="45" spans="1:112" x14ac:dyDescent="0.25">
      <c r="A45" s="115"/>
      <c r="B45" s="115"/>
      <c r="C45" s="115"/>
      <c r="D45" s="115"/>
      <c r="E45" s="115"/>
      <c r="F45" s="115"/>
      <c r="G45" s="115"/>
      <c r="H45" s="115"/>
      <c r="I45" s="115"/>
    </row>
    <row r="46" spans="1:112" x14ac:dyDescent="0.25">
      <c r="A46" s="115"/>
      <c r="B46" s="115"/>
      <c r="C46" s="115"/>
      <c r="D46" s="115"/>
      <c r="E46" s="115"/>
      <c r="F46" s="115"/>
      <c r="G46" s="115"/>
      <c r="H46" s="115"/>
      <c r="I46" s="115"/>
    </row>
    <row r="47" spans="1:112" x14ac:dyDescent="0.25">
      <c r="A47" s="115"/>
      <c r="B47" s="115"/>
      <c r="C47" s="115"/>
      <c r="D47" s="115"/>
      <c r="E47" s="115"/>
      <c r="F47" s="115"/>
      <c r="G47" s="115"/>
      <c r="H47" s="115"/>
      <c r="I47" s="115"/>
    </row>
    <row r="48" spans="1:112" x14ac:dyDescent="0.25">
      <c r="A48" s="115"/>
      <c r="B48" s="115"/>
      <c r="C48" s="115"/>
      <c r="D48" s="115"/>
      <c r="E48" s="115"/>
      <c r="F48" s="115"/>
      <c r="G48" s="115"/>
      <c r="H48" s="115"/>
      <c r="I48" s="115"/>
    </row>
    <row r="49" spans="1:9" x14ac:dyDescent="0.25">
      <c r="A49" s="115"/>
      <c r="B49" s="115"/>
      <c r="C49" s="115"/>
      <c r="D49" s="115"/>
      <c r="E49" s="115"/>
      <c r="F49" s="115"/>
      <c r="G49" s="115"/>
      <c r="H49" s="115"/>
      <c r="I49" s="115"/>
    </row>
    <row r="50" spans="1:9" x14ac:dyDescent="0.25">
      <c r="A50" s="115"/>
      <c r="B50" s="115"/>
      <c r="C50" s="115"/>
      <c r="D50" s="115"/>
      <c r="E50" s="115"/>
      <c r="F50" s="115"/>
      <c r="G50" s="115"/>
      <c r="H50" s="115"/>
      <c r="I50" s="115"/>
    </row>
    <row r="51" spans="1:9" x14ac:dyDescent="0.25">
      <c r="A51" s="115"/>
      <c r="B51" s="115"/>
      <c r="C51" s="115"/>
      <c r="D51" s="115"/>
      <c r="E51" s="115"/>
      <c r="F51" s="115"/>
      <c r="G51" s="115"/>
      <c r="H51" s="115"/>
      <c r="I51" s="115"/>
    </row>
    <row r="52" spans="1:9" x14ac:dyDescent="0.25">
      <c r="A52" s="115"/>
      <c r="B52" s="115"/>
      <c r="C52" s="115"/>
      <c r="D52" s="115"/>
      <c r="E52" s="115"/>
      <c r="F52" s="115"/>
      <c r="G52" s="115"/>
      <c r="H52" s="115"/>
      <c r="I52" s="115"/>
    </row>
  </sheetData>
  <mergeCells count="10">
    <mergeCell ref="CN1:CV1"/>
    <mergeCell ref="BJ1:BR1"/>
    <mergeCell ref="BT1:CB1"/>
    <mergeCell ref="CD1:CL1"/>
    <mergeCell ref="AZ1:BH1"/>
    <mergeCell ref="B1:I1"/>
    <mergeCell ref="L1:T1"/>
    <mergeCell ref="V1:AD1"/>
    <mergeCell ref="AF1:AN1"/>
    <mergeCell ref="AP1:AX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6"/>
  <sheetViews>
    <sheetView zoomScaleNormal="100" workbookViewId="0">
      <pane xSplit="3" ySplit="2" topLeftCell="H3" activePane="bottomRight" state="frozenSplit"/>
      <selection pane="topRight" activeCell="I1" sqref="I1"/>
      <selection pane="bottomLeft" activeCell="A16" sqref="A16"/>
      <selection pane="bottomRight" activeCell="V1" sqref="V1:AA10"/>
    </sheetView>
  </sheetViews>
  <sheetFormatPr defaultRowHeight="12" x14ac:dyDescent="0.2"/>
  <cols>
    <col min="1" max="1" width="13.42578125" style="1" customWidth="1"/>
    <col min="2" max="2" width="21.85546875" style="1" customWidth="1"/>
    <col min="3" max="3" width="24" style="1" customWidth="1"/>
    <col min="4" max="4" width="9.85546875" style="1" customWidth="1"/>
    <col min="5" max="5" width="9.140625" style="1"/>
    <col min="6" max="17" width="9.140625" style="1" customWidth="1"/>
    <col min="18" max="27" width="9.140625" style="112" customWidth="1"/>
    <col min="28" max="28" width="9.140625" style="1"/>
    <col min="29" max="29" width="10.5703125" style="1" customWidth="1"/>
    <col min="30" max="31" width="9.140625" style="1"/>
    <col min="32" max="32" width="12" style="1" customWidth="1"/>
    <col min="33" max="16384" width="9.140625" style="1"/>
  </cols>
  <sheetData>
    <row r="1" spans="1:41" x14ac:dyDescent="0.2">
      <c r="A1" s="224" t="s">
        <v>0</v>
      </c>
      <c r="B1" s="224" t="s">
        <v>1</v>
      </c>
      <c r="C1" s="225"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23" t="s">
        <v>13</v>
      </c>
      <c r="AC1" s="223"/>
    </row>
    <row r="2" spans="1:41" ht="58.5" customHeight="1" x14ac:dyDescent="0.2">
      <c r="A2" s="224"/>
      <c r="B2" s="224"/>
      <c r="C2" s="225"/>
      <c r="D2" s="9" t="s">
        <v>3</v>
      </c>
      <c r="E2" s="9" t="s">
        <v>20</v>
      </c>
      <c r="F2" s="9" t="s">
        <v>3</v>
      </c>
      <c r="G2" s="9" t="s">
        <v>20</v>
      </c>
      <c r="H2" s="9" t="s">
        <v>3</v>
      </c>
      <c r="I2" s="9" t="s">
        <v>20</v>
      </c>
      <c r="J2" s="9" t="s">
        <v>3</v>
      </c>
      <c r="K2" s="9" t="s">
        <v>20</v>
      </c>
      <c r="L2" s="9" t="s">
        <v>3</v>
      </c>
      <c r="M2" s="9" t="s">
        <v>20</v>
      </c>
      <c r="N2" s="9" t="s">
        <v>3</v>
      </c>
      <c r="O2" s="9" t="s">
        <v>20</v>
      </c>
      <c r="P2" s="9" t="s">
        <v>3</v>
      </c>
      <c r="Q2" s="9" t="s">
        <v>20</v>
      </c>
      <c r="R2" s="116" t="s">
        <v>3</v>
      </c>
      <c r="S2" s="116" t="s">
        <v>20</v>
      </c>
      <c r="T2" s="116" t="s">
        <v>3</v>
      </c>
      <c r="U2" s="116" t="s">
        <v>20</v>
      </c>
      <c r="V2" s="256" t="s">
        <v>3</v>
      </c>
      <c r="W2" s="256" t="s">
        <v>20</v>
      </c>
      <c r="X2" s="256" t="s">
        <v>3</v>
      </c>
      <c r="Y2" s="256" t="s">
        <v>20</v>
      </c>
      <c r="Z2" s="256" t="s">
        <v>3</v>
      </c>
      <c r="AA2" s="256" t="s">
        <v>20</v>
      </c>
      <c r="AB2" s="14" t="s">
        <v>3</v>
      </c>
      <c r="AC2" s="14" t="s">
        <v>20</v>
      </c>
    </row>
    <row r="3" spans="1:41" x14ac:dyDescent="0.2">
      <c r="A3" s="10">
        <v>3</v>
      </c>
      <c r="B3" s="10" t="s">
        <v>62</v>
      </c>
      <c r="C3" s="10" t="s">
        <v>18</v>
      </c>
      <c r="D3" s="46">
        <v>2215</v>
      </c>
      <c r="E3" s="47">
        <v>655428</v>
      </c>
      <c r="F3" s="46">
        <v>2164</v>
      </c>
      <c r="G3" s="47">
        <v>657177</v>
      </c>
      <c r="H3" s="46">
        <v>1859</v>
      </c>
      <c r="I3" s="47">
        <v>572625</v>
      </c>
      <c r="J3" s="46">
        <v>2160</v>
      </c>
      <c r="K3" s="47">
        <v>654854</v>
      </c>
      <c r="L3" s="46">
        <v>1786</v>
      </c>
      <c r="M3" s="47">
        <v>526751</v>
      </c>
      <c r="N3" s="46">
        <v>1325</v>
      </c>
      <c r="O3" s="47">
        <v>434461</v>
      </c>
      <c r="P3" s="46">
        <v>1376</v>
      </c>
      <c r="Q3" s="47">
        <v>409253</v>
      </c>
      <c r="R3" s="117">
        <v>1709</v>
      </c>
      <c r="S3" s="118">
        <v>514631</v>
      </c>
      <c r="T3" s="117">
        <v>1673</v>
      </c>
      <c r="U3" s="118">
        <v>512825</v>
      </c>
      <c r="V3" s="257"/>
      <c r="W3" s="258"/>
      <c r="X3" s="259"/>
      <c r="Y3" s="258"/>
      <c r="Z3" s="259"/>
      <c r="AA3" s="260"/>
      <c r="AB3" s="46">
        <f>SUMIF($D$2:$AA$2, "No. of Dwelling Units Approved", D3:AA3)</f>
        <v>16267</v>
      </c>
      <c r="AC3" s="11">
        <f>SUMIF($D$2:$AA$2, "Value of Approvals ($000)", D3:AA3)</f>
        <v>4938005</v>
      </c>
    </row>
    <row r="4" spans="1:41" x14ac:dyDescent="0.2">
      <c r="A4" s="10"/>
      <c r="B4" s="10"/>
      <c r="C4" s="10" t="s">
        <v>109</v>
      </c>
      <c r="D4" s="46">
        <v>989</v>
      </c>
      <c r="E4" s="47">
        <v>260520</v>
      </c>
      <c r="F4" s="46">
        <v>945</v>
      </c>
      <c r="G4" s="47">
        <v>239474</v>
      </c>
      <c r="H4" s="46">
        <v>376</v>
      </c>
      <c r="I4" s="47">
        <v>101264</v>
      </c>
      <c r="J4" s="46">
        <v>453</v>
      </c>
      <c r="K4" s="47">
        <v>111757</v>
      </c>
      <c r="L4" s="46">
        <v>611</v>
      </c>
      <c r="M4" s="47">
        <v>175217</v>
      </c>
      <c r="N4" s="46">
        <v>299</v>
      </c>
      <c r="O4" s="47">
        <v>71958</v>
      </c>
      <c r="P4" s="46">
        <v>303</v>
      </c>
      <c r="Q4" s="47">
        <v>69714</v>
      </c>
      <c r="R4" s="117">
        <v>533</v>
      </c>
      <c r="S4" s="118">
        <v>119329</v>
      </c>
      <c r="T4" s="117">
        <v>335</v>
      </c>
      <c r="U4" s="118">
        <v>83501</v>
      </c>
      <c r="V4" s="261"/>
      <c r="W4" s="262"/>
      <c r="X4" s="263"/>
      <c r="Y4" s="262"/>
      <c r="Z4" s="263"/>
      <c r="AA4" s="264"/>
      <c r="AB4" s="46">
        <f>SUMIF($D$2:$AA$2, "No. of Dwelling Units Approved", D4:AA4)</f>
        <v>4844</v>
      </c>
      <c r="AC4" s="11">
        <f t="shared" ref="AC4:AC10" si="0">SUMIF($D$2:$AA$2, "Value of Approvals ($000)", D4:AA4)</f>
        <v>1232734</v>
      </c>
    </row>
    <row r="5" spans="1:41" x14ac:dyDescent="0.2">
      <c r="A5" s="10"/>
      <c r="B5" s="10"/>
      <c r="C5" s="10" t="s">
        <v>110</v>
      </c>
      <c r="D5" s="46">
        <v>648</v>
      </c>
      <c r="E5" s="47">
        <v>253569</v>
      </c>
      <c r="F5" s="46">
        <v>659</v>
      </c>
      <c r="G5" s="47">
        <v>307981</v>
      </c>
      <c r="H5" s="46">
        <v>618</v>
      </c>
      <c r="I5" s="47">
        <v>262755</v>
      </c>
      <c r="J5" s="46">
        <v>389</v>
      </c>
      <c r="K5" s="47">
        <v>122717</v>
      </c>
      <c r="L5" s="46">
        <v>411</v>
      </c>
      <c r="M5" s="47">
        <v>184693</v>
      </c>
      <c r="N5" s="46">
        <v>390</v>
      </c>
      <c r="O5" s="47">
        <v>122379</v>
      </c>
      <c r="P5" s="46">
        <v>277</v>
      </c>
      <c r="Q5" s="47">
        <v>76865</v>
      </c>
      <c r="R5" s="117">
        <v>171</v>
      </c>
      <c r="S5" s="118">
        <v>48481</v>
      </c>
      <c r="T5" s="117">
        <v>481</v>
      </c>
      <c r="U5" s="118">
        <v>130543</v>
      </c>
      <c r="V5" s="261"/>
      <c r="W5" s="262"/>
      <c r="X5" s="263"/>
      <c r="Y5" s="262"/>
      <c r="Z5" s="263"/>
      <c r="AA5" s="264"/>
      <c r="AB5" s="46">
        <f>SUMIF($D$2:$AA$2, "No. of Dwelling Units Approved", D5:AA5)</f>
        <v>4044</v>
      </c>
      <c r="AC5" s="11">
        <f t="shared" si="0"/>
        <v>1509983</v>
      </c>
    </row>
    <row r="6" spans="1:41" x14ac:dyDescent="0.2">
      <c r="A6" s="10"/>
      <c r="B6" s="10"/>
      <c r="C6" s="10" t="s">
        <v>19</v>
      </c>
      <c r="D6" s="46">
        <v>3852</v>
      </c>
      <c r="E6" s="47">
        <v>1169516</v>
      </c>
      <c r="F6" s="46">
        <v>3768</v>
      </c>
      <c r="G6" s="47">
        <v>1204633</v>
      </c>
      <c r="H6" s="46">
        <v>2853</v>
      </c>
      <c r="I6" s="47">
        <v>936644</v>
      </c>
      <c r="J6" s="46">
        <v>3002</v>
      </c>
      <c r="K6" s="47">
        <v>889328</v>
      </c>
      <c r="L6" s="46">
        <v>2808</v>
      </c>
      <c r="M6" s="47">
        <v>886661</v>
      </c>
      <c r="N6" s="46">
        <v>2014</v>
      </c>
      <c r="O6" s="47">
        <v>628798</v>
      </c>
      <c r="P6" s="46">
        <v>1956</v>
      </c>
      <c r="Q6" s="47">
        <v>555831</v>
      </c>
      <c r="R6" s="117">
        <v>2413</v>
      </c>
      <c r="S6" s="118">
        <v>682441</v>
      </c>
      <c r="T6" s="117">
        <v>2489</v>
      </c>
      <c r="U6" s="118">
        <v>726869</v>
      </c>
      <c r="V6" s="261"/>
      <c r="W6" s="262"/>
      <c r="X6" s="263"/>
      <c r="Y6" s="262"/>
      <c r="Z6" s="263"/>
      <c r="AA6" s="264"/>
      <c r="AB6" s="46">
        <f>SUMIF($D$2:$AA$2, "No. of Dwelling Units Approved", D6:AA6)</f>
        <v>25155</v>
      </c>
      <c r="AC6" s="11">
        <f t="shared" si="0"/>
        <v>7680721</v>
      </c>
    </row>
    <row r="7" spans="1:41" x14ac:dyDescent="0.2">
      <c r="A7" s="10"/>
      <c r="B7" s="10"/>
      <c r="C7" s="10" t="s">
        <v>14</v>
      </c>
      <c r="D7" s="10" t="s">
        <v>22</v>
      </c>
      <c r="E7" s="11">
        <v>155025</v>
      </c>
      <c r="F7" s="10" t="s">
        <v>22</v>
      </c>
      <c r="G7" s="11">
        <v>134946</v>
      </c>
      <c r="H7" s="10" t="s">
        <v>22</v>
      </c>
      <c r="I7" s="11">
        <v>131930</v>
      </c>
      <c r="J7" s="10" t="s">
        <v>22</v>
      </c>
      <c r="K7" s="11">
        <v>164225</v>
      </c>
      <c r="L7" s="10" t="s">
        <v>22</v>
      </c>
      <c r="M7" s="11">
        <v>146756</v>
      </c>
      <c r="N7" s="10" t="s">
        <v>22</v>
      </c>
      <c r="O7" s="11">
        <v>116078</v>
      </c>
      <c r="P7" s="10" t="s">
        <v>22</v>
      </c>
      <c r="Q7" s="11">
        <v>98286</v>
      </c>
      <c r="R7" s="119" t="s">
        <v>22</v>
      </c>
      <c r="S7" s="120">
        <v>164002</v>
      </c>
      <c r="T7" s="119" t="s">
        <v>22</v>
      </c>
      <c r="U7" s="120">
        <v>143388</v>
      </c>
      <c r="V7" s="265"/>
      <c r="W7" s="266"/>
      <c r="X7" s="267"/>
      <c r="Y7" s="266"/>
      <c r="Z7" s="267"/>
      <c r="AA7" s="268"/>
      <c r="AB7" s="10" t="s">
        <v>22</v>
      </c>
      <c r="AC7" s="11">
        <f t="shared" si="0"/>
        <v>1254636</v>
      </c>
    </row>
    <row r="8" spans="1:41" x14ac:dyDescent="0.2">
      <c r="A8" s="10"/>
      <c r="B8" s="10"/>
      <c r="C8" s="10" t="s">
        <v>15</v>
      </c>
      <c r="D8" s="10" t="s">
        <v>22</v>
      </c>
      <c r="E8" s="11">
        <v>1324541</v>
      </c>
      <c r="F8" s="10" t="s">
        <v>22</v>
      </c>
      <c r="G8" s="11">
        <v>1339579</v>
      </c>
      <c r="H8" s="10" t="s">
        <v>22</v>
      </c>
      <c r="I8" s="11">
        <v>1068574</v>
      </c>
      <c r="J8" s="10" t="s">
        <v>22</v>
      </c>
      <c r="K8" s="11">
        <v>1053553</v>
      </c>
      <c r="L8" s="10" t="s">
        <v>22</v>
      </c>
      <c r="M8" s="11">
        <v>1033416</v>
      </c>
      <c r="N8" s="10" t="s">
        <v>22</v>
      </c>
      <c r="O8" s="11">
        <v>744876</v>
      </c>
      <c r="P8" s="10" t="s">
        <v>22</v>
      </c>
      <c r="Q8" s="11">
        <v>654117</v>
      </c>
      <c r="R8" s="119" t="s">
        <v>22</v>
      </c>
      <c r="S8" s="120">
        <v>846443</v>
      </c>
      <c r="T8" s="119" t="s">
        <v>22</v>
      </c>
      <c r="U8" s="120">
        <v>870257</v>
      </c>
      <c r="V8" s="265"/>
      <c r="W8" s="266"/>
      <c r="X8" s="267"/>
      <c r="Y8" s="266"/>
      <c r="Z8" s="267"/>
      <c r="AA8" s="268"/>
      <c r="AB8" s="10" t="s">
        <v>22</v>
      </c>
      <c r="AC8" s="11">
        <f t="shared" si="0"/>
        <v>8935356</v>
      </c>
      <c r="AH8" s="19"/>
      <c r="AI8" s="19"/>
      <c r="AJ8" s="19"/>
      <c r="AK8" s="19"/>
      <c r="AL8" s="19"/>
      <c r="AM8" s="19"/>
      <c r="AN8" s="19"/>
      <c r="AO8" s="19"/>
    </row>
    <row r="9" spans="1:41" x14ac:dyDescent="0.2">
      <c r="A9" s="10"/>
      <c r="B9" s="10"/>
      <c r="C9" s="10" t="s">
        <v>16</v>
      </c>
      <c r="D9" s="10" t="s">
        <v>22</v>
      </c>
      <c r="E9" s="11">
        <v>544057</v>
      </c>
      <c r="F9" s="10" t="s">
        <v>22</v>
      </c>
      <c r="G9" s="11">
        <v>684162</v>
      </c>
      <c r="H9" s="10" t="s">
        <v>22</v>
      </c>
      <c r="I9" s="11">
        <v>574462</v>
      </c>
      <c r="J9" s="10" t="s">
        <v>22</v>
      </c>
      <c r="K9" s="11">
        <v>533628</v>
      </c>
      <c r="L9" s="10" t="s">
        <v>22</v>
      </c>
      <c r="M9" s="11">
        <v>665891</v>
      </c>
      <c r="N9" s="10" t="s">
        <v>22</v>
      </c>
      <c r="O9" s="11">
        <v>369863</v>
      </c>
      <c r="P9" s="10" t="s">
        <v>22</v>
      </c>
      <c r="Q9" s="11">
        <v>597131</v>
      </c>
      <c r="R9" s="119" t="s">
        <v>22</v>
      </c>
      <c r="S9" s="120">
        <v>459722</v>
      </c>
      <c r="T9" s="119" t="s">
        <v>22</v>
      </c>
      <c r="U9" s="120">
        <v>665564</v>
      </c>
      <c r="V9" s="265"/>
      <c r="W9" s="266"/>
      <c r="X9" s="267"/>
      <c r="Y9" s="266"/>
      <c r="Z9" s="267"/>
      <c r="AA9" s="268"/>
      <c r="AB9" s="10" t="s">
        <v>22</v>
      </c>
      <c r="AC9" s="11">
        <f t="shared" si="0"/>
        <v>5094480</v>
      </c>
      <c r="AH9" s="18"/>
      <c r="AI9" s="18"/>
    </row>
    <row r="10" spans="1:41" x14ac:dyDescent="0.2">
      <c r="A10" s="12"/>
      <c r="B10" s="12"/>
      <c r="C10" s="12" t="s">
        <v>17</v>
      </c>
      <c r="D10" s="12" t="s">
        <v>22</v>
      </c>
      <c r="E10" s="13">
        <v>1868598</v>
      </c>
      <c r="F10" s="12" t="s">
        <v>22</v>
      </c>
      <c r="G10" s="13">
        <v>2023740</v>
      </c>
      <c r="H10" s="12" t="s">
        <v>22</v>
      </c>
      <c r="I10" s="13">
        <v>1643036</v>
      </c>
      <c r="J10" s="12" t="s">
        <v>22</v>
      </c>
      <c r="K10" s="13">
        <v>1587182</v>
      </c>
      <c r="L10" s="12" t="s">
        <v>22</v>
      </c>
      <c r="M10" s="13">
        <v>1699308</v>
      </c>
      <c r="N10" s="12" t="s">
        <v>22</v>
      </c>
      <c r="O10" s="13">
        <v>1114738</v>
      </c>
      <c r="P10" s="12" t="s">
        <v>22</v>
      </c>
      <c r="Q10" s="13">
        <v>1251248</v>
      </c>
      <c r="R10" s="121" t="s">
        <v>22</v>
      </c>
      <c r="S10" s="122">
        <v>1306164</v>
      </c>
      <c r="T10" s="121" t="s">
        <v>22</v>
      </c>
      <c r="U10" s="122">
        <v>1535821</v>
      </c>
      <c r="V10" s="269"/>
      <c r="W10" s="270"/>
      <c r="X10" s="271"/>
      <c r="Y10" s="270"/>
      <c r="Z10" s="271"/>
      <c r="AA10" s="272"/>
      <c r="AB10" s="12" t="s">
        <v>22</v>
      </c>
      <c r="AC10" s="13">
        <f t="shared" si="0"/>
        <v>14029835</v>
      </c>
      <c r="AH10" s="18"/>
      <c r="AI10" s="18"/>
      <c r="AJ10" s="18"/>
      <c r="AK10" s="18"/>
      <c r="AL10" s="18"/>
      <c r="AM10" s="18"/>
      <c r="AN10" s="18"/>
      <c r="AO10" s="18"/>
    </row>
    <row r="11" spans="1:41" x14ac:dyDescent="0.2">
      <c r="F11" s="19"/>
      <c r="I11" s="18"/>
      <c r="J11" s="18"/>
      <c r="K11" s="18"/>
      <c r="L11" s="18"/>
      <c r="M11" s="18"/>
      <c r="AH11" s="18"/>
      <c r="AI11" s="18"/>
      <c r="AK11" s="18"/>
      <c r="AL11" s="18"/>
      <c r="AM11" s="18"/>
      <c r="AO11" s="18"/>
    </row>
    <row r="12" spans="1:41" x14ac:dyDescent="0.2">
      <c r="AH12" s="18"/>
      <c r="AI12" s="18"/>
      <c r="AJ12" s="18"/>
      <c r="AK12" s="18"/>
      <c r="AL12" s="18"/>
      <c r="AM12" s="18"/>
      <c r="AN12" s="18"/>
      <c r="AO12" s="18"/>
    </row>
    <row r="13" spans="1:41" x14ac:dyDescent="0.2">
      <c r="AH13" s="18"/>
      <c r="AI13" s="18"/>
      <c r="AK13" s="18"/>
      <c r="AM13" s="18"/>
      <c r="AO13" s="18"/>
    </row>
    <row r="14" spans="1:41" x14ac:dyDescent="0.2">
      <c r="A14" s="25"/>
      <c r="B14" s="25"/>
      <c r="C14" s="25"/>
      <c r="D14" s="25"/>
      <c r="E14" s="25"/>
      <c r="F14" s="25"/>
      <c r="G14" s="25"/>
      <c r="H14" s="25"/>
      <c r="I14" s="25"/>
      <c r="J14" s="25"/>
      <c r="K14" s="25"/>
      <c r="L14" s="25"/>
      <c r="M14" s="25"/>
      <c r="N14" s="25"/>
      <c r="O14" s="25"/>
      <c r="P14" s="25"/>
      <c r="AI14" s="18"/>
      <c r="AJ14" s="18"/>
      <c r="AK14" s="18"/>
      <c r="AL14" s="18"/>
      <c r="AM14" s="18"/>
      <c r="AN14" s="18"/>
      <c r="AO14" s="18"/>
    </row>
    <row r="15" spans="1:41" x14ac:dyDescent="0.2">
      <c r="AH15" s="18"/>
      <c r="AI15" s="18"/>
      <c r="AK15" s="18"/>
      <c r="AM15" s="18"/>
      <c r="AO15" s="18"/>
    </row>
    <row r="16" spans="1:41" x14ac:dyDescent="0.2">
      <c r="A16" s="21"/>
      <c r="B16" s="21"/>
      <c r="C16" s="21"/>
      <c r="D16" s="21"/>
      <c r="E16" s="21"/>
      <c r="F16" s="21"/>
      <c r="G16" s="21"/>
      <c r="H16" s="21"/>
      <c r="I16" s="21"/>
      <c r="J16" s="21"/>
      <c r="K16" s="21"/>
      <c r="L16" s="21"/>
      <c r="M16" s="21"/>
      <c r="N16" s="21"/>
      <c r="O16" s="21"/>
      <c r="AJ16" s="18"/>
      <c r="AK16" s="18"/>
      <c r="AL16" s="18"/>
      <c r="AM16" s="18"/>
      <c r="AN16" s="18"/>
      <c r="AO16" s="18"/>
    </row>
    <row r="17" spans="1:29" x14ac:dyDescent="0.2">
      <c r="A17" s="21"/>
      <c r="B17" s="21"/>
      <c r="C17" s="21"/>
      <c r="D17" s="21"/>
      <c r="E17" s="21"/>
      <c r="F17" s="19"/>
      <c r="G17" s="19"/>
      <c r="H17" s="19"/>
      <c r="I17" s="19"/>
      <c r="J17" s="19"/>
      <c r="K17" s="19"/>
      <c r="L17" s="19"/>
      <c r="M17" s="19"/>
      <c r="N17" s="19"/>
      <c r="O17" s="19"/>
      <c r="P17" s="19"/>
      <c r="Q17" s="19"/>
      <c r="R17" s="123"/>
      <c r="S17" s="123"/>
      <c r="T17" s="123"/>
      <c r="U17" s="123"/>
      <c r="V17" s="123"/>
      <c r="W17" s="123"/>
      <c r="X17" s="123"/>
    </row>
    <row r="18" spans="1:29" x14ac:dyDescent="0.2">
      <c r="A18" s="21"/>
      <c r="B18" s="21"/>
      <c r="C18" s="21"/>
      <c r="D18" s="21"/>
      <c r="E18" s="21"/>
      <c r="F18" s="21"/>
      <c r="G18" s="21"/>
      <c r="H18" s="21"/>
      <c r="I18" s="21"/>
      <c r="J18" s="21"/>
      <c r="K18" s="21"/>
      <c r="L18" s="21"/>
      <c r="M18" s="21"/>
      <c r="N18" s="21"/>
      <c r="O18" s="21"/>
      <c r="V18" s="123"/>
      <c r="W18" s="123"/>
      <c r="Z18" s="123"/>
      <c r="AA18" s="123"/>
      <c r="AB18" s="19"/>
      <c r="AC18" s="19"/>
    </row>
    <row r="19" spans="1:29" x14ac:dyDescent="0.2">
      <c r="A19" s="21"/>
      <c r="B19" s="21"/>
      <c r="C19" s="21"/>
      <c r="D19" s="21"/>
      <c r="E19" s="21"/>
      <c r="F19" s="21"/>
      <c r="G19" s="19"/>
      <c r="H19" s="19"/>
      <c r="I19" s="19"/>
      <c r="J19" s="19"/>
      <c r="K19" s="19"/>
      <c r="L19" s="19"/>
      <c r="M19" s="19"/>
      <c r="N19" s="19"/>
      <c r="O19" s="19"/>
      <c r="P19" s="19"/>
      <c r="Q19" s="18"/>
      <c r="R19" s="113"/>
      <c r="S19" s="113"/>
      <c r="T19" s="113"/>
      <c r="U19" s="113"/>
      <c r="V19" s="113"/>
      <c r="W19" s="113"/>
      <c r="X19" s="113"/>
      <c r="AB19" s="112"/>
      <c r="AC19" s="112"/>
    </row>
    <row r="20" spans="1:29" x14ac:dyDescent="0.2">
      <c r="A20" s="21"/>
      <c r="B20" s="21"/>
      <c r="C20" s="21"/>
      <c r="D20" s="21"/>
      <c r="E20" s="21"/>
      <c r="F20" s="21"/>
      <c r="G20" s="28"/>
      <c r="H20" s="28"/>
      <c r="I20" s="28"/>
      <c r="J20" s="28"/>
      <c r="K20" s="28"/>
      <c r="L20" s="28"/>
      <c r="M20" s="28"/>
      <c r="N20" s="19"/>
      <c r="O20" s="28"/>
      <c r="P20" s="28"/>
      <c r="R20" s="113"/>
      <c r="S20" s="113"/>
      <c r="T20" s="113"/>
      <c r="V20" s="113"/>
      <c r="W20" s="113"/>
      <c r="X20" s="113"/>
      <c r="Z20" s="113"/>
      <c r="AA20" s="113"/>
      <c r="AB20" s="113"/>
      <c r="AC20" s="113"/>
    </row>
    <row r="21" spans="1:29" x14ac:dyDescent="0.2">
      <c r="A21" s="21"/>
      <c r="B21" s="21"/>
      <c r="C21" s="21"/>
      <c r="D21" s="21"/>
      <c r="E21" s="21"/>
      <c r="F21" s="21"/>
      <c r="G21" s="18"/>
      <c r="H21" s="18"/>
      <c r="I21" s="18"/>
      <c r="J21" s="18"/>
      <c r="K21" s="18"/>
      <c r="L21" s="18"/>
      <c r="M21" s="18"/>
      <c r="N21" s="18"/>
      <c r="O21" s="18"/>
      <c r="P21" s="18"/>
      <c r="Q21" s="18"/>
      <c r="R21" s="113"/>
      <c r="S21" s="113"/>
      <c r="T21" s="113"/>
      <c r="U21" s="113"/>
      <c r="V21" s="113"/>
      <c r="W21" s="113"/>
      <c r="X21" s="113"/>
      <c r="Z21" s="113"/>
      <c r="AA21" s="113"/>
      <c r="AB21" s="113"/>
      <c r="AC21" s="113"/>
    </row>
    <row r="22" spans="1:29" x14ac:dyDescent="0.2">
      <c r="A22" s="21"/>
      <c r="B22" s="21"/>
      <c r="C22" s="21"/>
      <c r="D22" s="21"/>
      <c r="E22" s="21"/>
      <c r="F22" s="21"/>
      <c r="G22" s="18"/>
      <c r="H22" s="28"/>
      <c r="I22" s="18"/>
      <c r="J22" s="28"/>
      <c r="K22" s="18"/>
      <c r="L22" s="28"/>
      <c r="M22" s="18"/>
      <c r="N22" s="18"/>
      <c r="O22" s="18"/>
      <c r="P22" s="28"/>
      <c r="Q22" s="18"/>
      <c r="R22" s="113"/>
      <c r="T22" s="113"/>
      <c r="V22" s="113"/>
      <c r="W22" s="113"/>
      <c r="X22" s="113"/>
      <c r="Z22" s="113"/>
      <c r="AA22" s="113"/>
      <c r="AB22" s="113"/>
      <c r="AC22" s="113"/>
    </row>
    <row r="23" spans="1:29" x14ac:dyDescent="0.2">
      <c r="A23" s="21"/>
      <c r="B23" s="21"/>
      <c r="C23" s="21"/>
      <c r="D23" s="21"/>
      <c r="E23" s="21"/>
      <c r="F23" s="21"/>
      <c r="G23" s="18"/>
      <c r="H23" s="28"/>
      <c r="I23" s="18"/>
      <c r="J23" s="18"/>
      <c r="K23" s="18"/>
      <c r="L23" s="18"/>
      <c r="M23" s="18"/>
      <c r="N23" s="18"/>
      <c r="O23" s="18"/>
      <c r="P23" s="28"/>
      <c r="Q23" s="18"/>
      <c r="R23" s="113"/>
      <c r="S23" s="113"/>
      <c r="T23" s="113"/>
      <c r="U23" s="113"/>
      <c r="V23" s="113"/>
      <c r="W23" s="113"/>
      <c r="AA23" s="113"/>
      <c r="AB23" s="112"/>
      <c r="AC23" s="113"/>
    </row>
    <row r="24" spans="1:29" x14ac:dyDescent="0.2">
      <c r="A24" s="21"/>
      <c r="B24" s="21"/>
      <c r="C24" s="21"/>
      <c r="D24" s="21"/>
      <c r="E24" s="21"/>
      <c r="F24" s="21"/>
      <c r="G24" s="18"/>
      <c r="H24" s="18"/>
      <c r="I24" s="18"/>
      <c r="J24" s="18"/>
      <c r="K24" s="18"/>
      <c r="L24" s="18"/>
      <c r="M24" s="18"/>
      <c r="N24" s="18"/>
      <c r="O24" s="18"/>
      <c r="P24" s="18"/>
      <c r="Q24" s="18"/>
      <c r="R24" s="113"/>
      <c r="T24" s="113"/>
      <c r="V24" s="113"/>
      <c r="W24" s="113"/>
      <c r="Z24" s="113"/>
      <c r="AA24" s="113"/>
      <c r="AB24" s="113"/>
      <c r="AC24" s="113"/>
    </row>
    <row r="25" spans="1:29" x14ac:dyDescent="0.2">
      <c r="G25" s="28"/>
      <c r="H25" s="28"/>
      <c r="I25" s="28"/>
      <c r="J25" s="28"/>
      <c r="K25" s="28"/>
      <c r="L25" s="28"/>
      <c r="M25" s="28"/>
      <c r="N25" s="28"/>
      <c r="O25" s="28"/>
      <c r="P25" s="28"/>
      <c r="Q25" s="18"/>
      <c r="R25" s="113"/>
      <c r="S25" s="113"/>
      <c r="T25" s="113"/>
      <c r="U25" s="113"/>
      <c r="V25" s="113"/>
      <c r="AA25" s="113"/>
      <c r="AC25" s="18"/>
    </row>
    <row r="26" spans="1:29" x14ac:dyDescent="0.2">
      <c r="Z26" s="113"/>
      <c r="AA26" s="113"/>
      <c r="AB26" s="18"/>
      <c r="AC26" s="18"/>
    </row>
  </sheetData>
  <mergeCells count="16">
    <mergeCell ref="AB1:AC1"/>
    <mergeCell ref="A1:A2"/>
    <mergeCell ref="B1:B2"/>
    <mergeCell ref="C1:C2"/>
    <mergeCell ref="D1:E1"/>
    <mergeCell ref="F1:G1"/>
    <mergeCell ref="H1:I1"/>
    <mergeCell ref="J1:K1"/>
    <mergeCell ref="L1:M1"/>
    <mergeCell ref="N1:O1"/>
    <mergeCell ref="P1:Q1"/>
    <mergeCell ref="R1:S1"/>
    <mergeCell ref="T1:U1"/>
    <mergeCell ref="V1:W1"/>
    <mergeCell ref="X1:Y1"/>
    <mergeCell ref="Z1:AA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168"/>
  <sheetViews>
    <sheetView zoomScaleNormal="100" workbookViewId="0">
      <pane xSplit="3" ySplit="2" topLeftCell="H3" activePane="bottomRight" state="frozenSplit"/>
      <selection pane="topRight" activeCell="AG1" sqref="AG1"/>
      <selection pane="bottomLeft" activeCell="A24" sqref="A24"/>
      <selection pane="bottomRight" activeCell="V1" sqref="V1:AA19"/>
    </sheetView>
  </sheetViews>
  <sheetFormatPr defaultRowHeight="12" x14ac:dyDescent="0.2"/>
  <cols>
    <col min="1" max="1" width="12.7109375" style="1" customWidth="1"/>
    <col min="2" max="2" width="25.28515625" style="1" customWidth="1"/>
    <col min="3" max="3" width="27" style="1" customWidth="1"/>
    <col min="4" max="15" width="8.5703125" style="1" customWidth="1"/>
    <col min="16" max="27" width="8.5703125" style="112" customWidth="1"/>
    <col min="28" max="29" width="8.5703125" style="7" customWidth="1"/>
    <col min="30" max="30" width="26.85546875" style="1" customWidth="1"/>
    <col min="31" max="31" width="14.85546875" style="1" customWidth="1"/>
    <col min="32" max="32" width="16.140625" style="1" customWidth="1"/>
    <col min="33" max="16384" width="9.140625" style="1"/>
  </cols>
  <sheetData>
    <row r="1" spans="1:41" x14ac:dyDescent="0.2">
      <c r="A1" s="224" t="s">
        <v>0</v>
      </c>
      <c r="B1" s="224" t="s">
        <v>1</v>
      </c>
      <c r="C1" s="225"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23" t="s">
        <v>13</v>
      </c>
      <c r="AC1" s="223"/>
      <c r="AF1" s="28"/>
      <c r="AG1" s="28"/>
      <c r="AH1" s="28"/>
      <c r="AI1" s="28"/>
      <c r="AJ1" s="28"/>
      <c r="AK1" s="28"/>
      <c r="AL1" s="28"/>
    </row>
    <row r="2" spans="1:41" ht="58.5" customHeight="1" x14ac:dyDescent="0.2">
      <c r="A2" s="224"/>
      <c r="B2" s="224"/>
      <c r="C2" s="225"/>
      <c r="D2" s="9" t="s">
        <v>3</v>
      </c>
      <c r="E2" s="9" t="s">
        <v>20</v>
      </c>
      <c r="F2" s="9" t="s">
        <v>3</v>
      </c>
      <c r="G2" s="9" t="s">
        <v>20</v>
      </c>
      <c r="H2" s="9" t="s">
        <v>3</v>
      </c>
      <c r="I2" s="9" t="s">
        <v>20</v>
      </c>
      <c r="J2" s="9" t="s">
        <v>3</v>
      </c>
      <c r="K2" s="9" t="s">
        <v>20</v>
      </c>
      <c r="L2" s="9" t="s">
        <v>3</v>
      </c>
      <c r="M2" s="9" t="s">
        <v>20</v>
      </c>
      <c r="N2" s="9" t="s">
        <v>3</v>
      </c>
      <c r="O2" s="9" t="s">
        <v>20</v>
      </c>
      <c r="P2" s="116" t="s">
        <v>3</v>
      </c>
      <c r="Q2" s="116" t="s">
        <v>20</v>
      </c>
      <c r="R2" s="116" t="s">
        <v>3</v>
      </c>
      <c r="S2" s="116" t="s">
        <v>20</v>
      </c>
      <c r="T2" s="116" t="s">
        <v>3</v>
      </c>
      <c r="U2" s="116" t="s">
        <v>20</v>
      </c>
      <c r="V2" s="256" t="s">
        <v>3</v>
      </c>
      <c r="W2" s="256" t="s">
        <v>20</v>
      </c>
      <c r="X2" s="256" t="s">
        <v>3</v>
      </c>
      <c r="Y2" s="256" t="s">
        <v>20</v>
      </c>
      <c r="Z2" s="256" t="s">
        <v>3</v>
      </c>
      <c r="AA2" s="256" t="s">
        <v>20</v>
      </c>
      <c r="AB2" s="14" t="s">
        <v>3</v>
      </c>
      <c r="AC2" s="14" t="s">
        <v>20</v>
      </c>
      <c r="AF2" s="28"/>
      <c r="AG2" s="28"/>
      <c r="AH2" s="28"/>
      <c r="AI2" s="28"/>
      <c r="AJ2" s="28"/>
      <c r="AK2" s="28"/>
      <c r="AL2" s="28"/>
    </row>
    <row r="3" spans="1:41" x14ac:dyDescent="0.2">
      <c r="A3" s="2">
        <v>301</v>
      </c>
      <c r="B3" s="2" t="s">
        <v>4</v>
      </c>
      <c r="C3" s="2" t="s">
        <v>18</v>
      </c>
      <c r="D3" s="40">
        <v>83</v>
      </c>
      <c r="E3" s="41">
        <v>27129</v>
      </c>
      <c r="F3" s="40">
        <v>80</v>
      </c>
      <c r="G3" s="41">
        <v>24539</v>
      </c>
      <c r="H3" s="40">
        <v>67</v>
      </c>
      <c r="I3" s="41">
        <v>19248</v>
      </c>
      <c r="J3" s="40">
        <v>51</v>
      </c>
      <c r="K3" s="41">
        <v>16621</v>
      </c>
      <c r="L3" s="40">
        <v>65</v>
      </c>
      <c r="M3" s="41">
        <v>16893</v>
      </c>
      <c r="N3" s="40">
        <v>38</v>
      </c>
      <c r="O3" s="41">
        <v>14944</v>
      </c>
      <c r="P3" s="70">
        <v>50</v>
      </c>
      <c r="Q3" s="66">
        <v>14429</v>
      </c>
      <c r="R3" s="70">
        <v>55</v>
      </c>
      <c r="S3" s="66">
        <v>17088</v>
      </c>
      <c r="T3" s="70">
        <v>52</v>
      </c>
      <c r="U3" s="66">
        <v>14612</v>
      </c>
      <c r="V3" s="257"/>
      <c r="W3" s="258"/>
      <c r="X3" s="259"/>
      <c r="Y3" s="258"/>
      <c r="Z3" s="259"/>
      <c r="AA3" s="260"/>
      <c r="AB3" s="42">
        <f>SUMIF($D$2:$AA$2, "No. of Dwelling Units Approved", D3:AA3)</f>
        <v>541</v>
      </c>
      <c r="AC3" s="43">
        <f t="shared" ref="AC3:AC39" si="0">SUMIF($D$2:$AA$2, "Value of Approvals ($000)", D3:AA3)</f>
        <v>165503</v>
      </c>
      <c r="AD3" s="18"/>
      <c r="AE3" s="27"/>
      <c r="AF3" s="28"/>
      <c r="AG3" s="28"/>
      <c r="AH3" s="28"/>
      <c r="AI3" s="28"/>
      <c r="AJ3" s="28"/>
      <c r="AK3" s="28"/>
      <c r="AL3" s="28"/>
    </row>
    <row r="4" spans="1:41" x14ac:dyDescent="0.2">
      <c r="A4" s="2"/>
      <c r="B4" s="2"/>
      <c r="C4" s="2" t="s">
        <v>109</v>
      </c>
      <c r="D4" s="40">
        <v>5</v>
      </c>
      <c r="E4" s="41">
        <v>1069</v>
      </c>
      <c r="F4" s="40">
        <v>146</v>
      </c>
      <c r="G4" s="41">
        <v>30570</v>
      </c>
      <c r="H4" s="40">
        <v>41</v>
      </c>
      <c r="I4" s="41">
        <v>10775</v>
      </c>
      <c r="J4" s="40">
        <v>26</v>
      </c>
      <c r="K4" s="41">
        <v>6808</v>
      </c>
      <c r="L4" s="40">
        <v>63</v>
      </c>
      <c r="M4" s="41">
        <v>13785</v>
      </c>
      <c r="N4" s="40">
        <v>0</v>
      </c>
      <c r="O4" s="41">
        <v>0</v>
      </c>
      <c r="P4" s="70">
        <v>15</v>
      </c>
      <c r="Q4" s="66">
        <v>4760</v>
      </c>
      <c r="R4" s="70">
        <v>11</v>
      </c>
      <c r="S4" s="66">
        <v>3178</v>
      </c>
      <c r="T4" s="70">
        <v>0</v>
      </c>
      <c r="U4" s="66">
        <v>0</v>
      </c>
      <c r="V4" s="261"/>
      <c r="W4" s="262"/>
      <c r="X4" s="263"/>
      <c r="Y4" s="262"/>
      <c r="Z4" s="263"/>
      <c r="AA4" s="264"/>
      <c r="AB4" s="42">
        <f>SUMIF($D$2:$AA$2, "No. of Dwelling Units Approved", D4:AA4)</f>
        <v>307</v>
      </c>
      <c r="AC4" s="43">
        <f t="shared" si="0"/>
        <v>70945</v>
      </c>
      <c r="AD4" s="18"/>
      <c r="AE4" s="27"/>
      <c r="AF4" s="28"/>
      <c r="AG4" s="28"/>
      <c r="AH4" s="28"/>
      <c r="AI4" s="28"/>
      <c r="AJ4" s="28"/>
      <c r="AK4" s="28"/>
      <c r="AL4" s="28"/>
    </row>
    <row r="5" spans="1:41" x14ac:dyDescent="0.2">
      <c r="A5" s="2"/>
      <c r="B5" s="2"/>
      <c r="C5" s="2" t="s">
        <v>110</v>
      </c>
      <c r="D5" s="40">
        <v>0</v>
      </c>
      <c r="E5" s="41">
        <v>0</v>
      </c>
      <c r="F5" s="40">
        <v>16</v>
      </c>
      <c r="G5" s="41">
        <v>3700</v>
      </c>
      <c r="H5" s="40">
        <v>0</v>
      </c>
      <c r="I5" s="41">
        <v>0</v>
      </c>
      <c r="J5" s="40">
        <v>20</v>
      </c>
      <c r="K5" s="41">
        <v>4650</v>
      </c>
      <c r="L5" s="40">
        <v>0</v>
      </c>
      <c r="M5" s="41">
        <v>0</v>
      </c>
      <c r="N5" s="40">
        <v>0</v>
      </c>
      <c r="O5" s="41">
        <v>0</v>
      </c>
      <c r="P5" s="70">
        <v>0</v>
      </c>
      <c r="Q5" s="66">
        <v>0</v>
      </c>
      <c r="R5" s="70">
        <v>6</v>
      </c>
      <c r="S5" s="66">
        <v>1800</v>
      </c>
      <c r="T5" s="70">
        <v>67</v>
      </c>
      <c r="U5" s="66">
        <v>20000</v>
      </c>
      <c r="V5" s="261"/>
      <c r="W5" s="262"/>
      <c r="X5" s="263"/>
      <c r="Y5" s="262"/>
      <c r="Z5" s="263"/>
      <c r="AA5" s="264"/>
      <c r="AB5" s="42">
        <f>SUMIF($D$2:$AA$2, "No. of Dwelling Units Approved", D5:AA5)</f>
        <v>109</v>
      </c>
      <c r="AC5" s="43">
        <f t="shared" ref="AC5" si="1">SUMIF($D$2:$AA$2, "Value of Approvals ($000)", D5:AA5)</f>
        <v>30150</v>
      </c>
      <c r="AD5" s="18"/>
      <c r="AE5" s="27"/>
      <c r="AF5" s="28"/>
      <c r="AG5" s="28"/>
      <c r="AH5" s="28"/>
      <c r="AI5" s="28"/>
      <c r="AJ5" s="28"/>
      <c r="AK5" s="28"/>
      <c r="AL5" s="28"/>
    </row>
    <row r="6" spans="1:41" x14ac:dyDescent="0.2">
      <c r="A6" s="2"/>
      <c r="B6" s="2"/>
      <c r="C6" s="2" t="s">
        <v>19</v>
      </c>
      <c r="D6" s="40">
        <v>88</v>
      </c>
      <c r="E6" s="41">
        <v>28198</v>
      </c>
      <c r="F6" s="40">
        <v>242</v>
      </c>
      <c r="G6" s="41">
        <v>58809</v>
      </c>
      <c r="H6" s="40">
        <v>108</v>
      </c>
      <c r="I6" s="41">
        <v>30023</v>
      </c>
      <c r="J6" s="40">
        <v>97</v>
      </c>
      <c r="K6" s="41">
        <v>28079</v>
      </c>
      <c r="L6" s="40">
        <v>128</v>
      </c>
      <c r="M6" s="41">
        <v>30678</v>
      </c>
      <c r="N6" s="40">
        <v>38</v>
      </c>
      <c r="O6" s="41">
        <v>14944</v>
      </c>
      <c r="P6" s="70">
        <v>65</v>
      </c>
      <c r="Q6" s="66">
        <v>19189</v>
      </c>
      <c r="R6" s="70">
        <v>72</v>
      </c>
      <c r="S6" s="66">
        <v>22065</v>
      </c>
      <c r="T6" s="70">
        <v>119</v>
      </c>
      <c r="U6" s="66">
        <v>34612</v>
      </c>
      <c r="V6" s="261"/>
      <c r="W6" s="262"/>
      <c r="X6" s="263"/>
      <c r="Y6" s="262"/>
      <c r="Z6" s="263"/>
      <c r="AA6" s="264"/>
      <c r="AB6" s="42">
        <f>SUMIF($D$2:$AA$2, "No. of Dwelling Units Approved", D6:AA6)</f>
        <v>957</v>
      </c>
      <c r="AC6" s="43">
        <f t="shared" si="0"/>
        <v>266597</v>
      </c>
      <c r="AD6" s="18"/>
      <c r="AE6" s="27"/>
      <c r="AF6" s="28"/>
      <c r="AG6" s="28"/>
      <c r="AH6" s="28"/>
      <c r="AI6" s="28"/>
      <c r="AJ6" s="28"/>
      <c r="AK6" s="28"/>
      <c r="AL6" s="28"/>
    </row>
    <row r="7" spans="1:41" x14ac:dyDescent="0.2">
      <c r="A7" s="2"/>
      <c r="B7" s="2"/>
      <c r="C7" s="2" t="s">
        <v>14</v>
      </c>
      <c r="D7" s="40" t="s">
        <v>22</v>
      </c>
      <c r="E7" s="41">
        <v>5592</v>
      </c>
      <c r="F7" s="40" t="s">
        <v>22</v>
      </c>
      <c r="G7" s="41">
        <v>4550</v>
      </c>
      <c r="H7" s="40" t="s">
        <v>22</v>
      </c>
      <c r="I7" s="41">
        <v>5601</v>
      </c>
      <c r="J7" s="40" t="s">
        <v>22</v>
      </c>
      <c r="K7" s="41">
        <v>5361</v>
      </c>
      <c r="L7" s="40" t="s">
        <v>22</v>
      </c>
      <c r="M7" s="41">
        <v>4656</v>
      </c>
      <c r="N7" s="40" t="s">
        <v>22</v>
      </c>
      <c r="O7" s="41">
        <v>3448</v>
      </c>
      <c r="P7" s="66" t="s">
        <v>22</v>
      </c>
      <c r="Q7" s="66">
        <v>1979</v>
      </c>
      <c r="R7" s="66" t="s">
        <v>22</v>
      </c>
      <c r="S7" s="66">
        <v>4029</v>
      </c>
      <c r="T7" s="66" t="s">
        <v>22</v>
      </c>
      <c r="U7" s="66">
        <v>4817</v>
      </c>
      <c r="V7" s="265"/>
      <c r="W7" s="266"/>
      <c r="X7" s="267"/>
      <c r="Y7" s="266"/>
      <c r="Z7" s="267"/>
      <c r="AA7" s="268"/>
      <c r="AB7" s="42" t="s">
        <v>22</v>
      </c>
      <c r="AC7" s="43">
        <f t="shared" si="0"/>
        <v>40033</v>
      </c>
      <c r="AD7" s="18"/>
      <c r="AF7" s="28"/>
      <c r="AG7" s="19"/>
      <c r="AH7" s="19"/>
      <c r="AI7" s="30"/>
      <c r="AJ7" s="30"/>
      <c r="AK7" s="30"/>
      <c r="AL7" s="30"/>
    </row>
    <row r="8" spans="1:41" x14ac:dyDescent="0.2">
      <c r="A8" s="2"/>
      <c r="B8" s="2"/>
      <c r="C8" s="2" t="s">
        <v>15</v>
      </c>
      <c r="D8" s="40" t="s">
        <v>22</v>
      </c>
      <c r="E8" s="41">
        <v>33790</v>
      </c>
      <c r="F8" s="40" t="s">
        <v>22</v>
      </c>
      <c r="G8" s="41">
        <v>63359</v>
      </c>
      <c r="H8" s="40" t="s">
        <v>22</v>
      </c>
      <c r="I8" s="41">
        <v>35624</v>
      </c>
      <c r="J8" s="40" t="s">
        <v>22</v>
      </c>
      <c r="K8" s="41">
        <v>33440</v>
      </c>
      <c r="L8" s="40" t="s">
        <v>22</v>
      </c>
      <c r="M8" s="41">
        <v>35334</v>
      </c>
      <c r="N8" s="40" t="s">
        <v>22</v>
      </c>
      <c r="O8" s="41">
        <v>18393</v>
      </c>
      <c r="P8" s="66" t="s">
        <v>22</v>
      </c>
      <c r="Q8" s="66">
        <v>21168</v>
      </c>
      <c r="R8" s="66" t="s">
        <v>22</v>
      </c>
      <c r="S8" s="66">
        <v>26094</v>
      </c>
      <c r="T8" s="66" t="s">
        <v>22</v>
      </c>
      <c r="U8" s="66">
        <v>39428</v>
      </c>
      <c r="V8" s="265"/>
      <c r="W8" s="266"/>
      <c r="X8" s="267"/>
      <c r="Y8" s="266"/>
      <c r="Z8" s="267"/>
      <c r="AA8" s="268"/>
      <c r="AB8" s="42" t="s">
        <v>22</v>
      </c>
      <c r="AC8" s="43">
        <f t="shared" si="0"/>
        <v>306630</v>
      </c>
      <c r="AD8" s="18"/>
      <c r="AF8" s="28"/>
      <c r="AG8" s="19"/>
      <c r="AH8" s="28"/>
      <c r="AI8" s="28"/>
      <c r="AJ8" s="28"/>
      <c r="AK8" s="28"/>
      <c r="AL8" s="28"/>
      <c r="AM8" s="19"/>
      <c r="AN8" s="19"/>
      <c r="AO8" s="19"/>
    </row>
    <row r="9" spans="1:41" x14ac:dyDescent="0.2">
      <c r="A9" s="2"/>
      <c r="B9" s="2"/>
      <c r="C9" s="2" t="s">
        <v>16</v>
      </c>
      <c r="D9" s="40" t="s">
        <v>22</v>
      </c>
      <c r="E9" s="41">
        <v>31925</v>
      </c>
      <c r="F9" s="40" t="s">
        <v>22</v>
      </c>
      <c r="G9" s="41">
        <v>2272</v>
      </c>
      <c r="H9" s="40" t="s">
        <v>22</v>
      </c>
      <c r="I9" s="41">
        <v>12992</v>
      </c>
      <c r="J9" s="40" t="s">
        <v>22</v>
      </c>
      <c r="K9" s="41">
        <v>6642</v>
      </c>
      <c r="L9" s="40" t="s">
        <v>22</v>
      </c>
      <c r="M9" s="41">
        <v>7225</v>
      </c>
      <c r="N9" s="40" t="s">
        <v>22</v>
      </c>
      <c r="O9" s="41">
        <v>2455</v>
      </c>
      <c r="P9" s="66" t="s">
        <v>22</v>
      </c>
      <c r="Q9" s="66">
        <v>5572</v>
      </c>
      <c r="R9" s="66" t="s">
        <v>22</v>
      </c>
      <c r="S9" s="66">
        <v>5336</v>
      </c>
      <c r="T9" s="66" t="s">
        <v>22</v>
      </c>
      <c r="U9" s="66">
        <v>18470</v>
      </c>
      <c r="V9" s="265"/>
      <c r="W9" s="266"/>
      <c r="X9" s="267"/>
      <c r="Y9" s="266"/>
      <c r="Z9" s="267"/>
      <c r="AA9" s="268"/>
      <c r="AB9" s="42" t="s">
        <v>22</v>
      </c>
      <c r="AC9" s="43">
        <f t="shared" si="0"/>
        <v>92889</v>
      </c>
      <c r="AD9" s="18"/>
      <c r="AF9" s="28"/>
      <c r="AG9" s="28"/>
      <c r="AH9" s="18"/>
      <c r="AI9" s="18"/>
      <c r="AJ9" s="18"/>
      <c r="AK9" s="28"/>
      <c r="AL9" s="28"/>
    </row>
    <row r="10" spans="1:41" x14ac:dyDescent="0.2">
      <c r="A10" s="2"/>
      <c r="B10" s="2"/>
      <c r="C10" s="2" t="s">
        <v>17</v>
      </c>
      <c r="D10" s="40" t="s">
        <v>22</v>
      </c>
      <c r="E10" s="41">
        <v>65715</v>
      </c>
      <c r="F10" s="40" t="s">
        <v>22</v>
      </c>
      <c r="G10" s="41">
        <v>65631</v>
      </c>
      <c r="H10" s="40" t="s">
        <v>22</v>
      </c>
      <c r="I10" s="41">
        <v>48616</v>
      </c>
      <c r="J10" s="40" t="s">
        <v>22</v>
      </c>
      <c r="K10" s="41">
        <v>40082</v>
      </c>
      <c r="L10" s="40" t="s">
        <v>22</v>
      </c>
      <c r="M10" s="41">
        <v>42559</v>
      </c>
      <c r="N10" s="40" t="s">
        <v>22</v>
      </c>
      <c r="O10" s="41">
        <v>20847</v>
      </c>
      <c r="P10" s="66" t="s">
        <v>22</v>
      </c>
      <c r="Q10" s="66">
        <v>26740</v>
      </c>
      <c r="R10" s="66" t="s">
        <v>22</v>
      </c>
      <c r="S10" s="66">
        <v>31430</v>
      </c>
      <c r="T10" s="66" t="s">
        <v>22</v>
      </c>
      <c r="U10" s="66">
        <v>57898</v>
      </c>
      <c r="V10" s="265"/>
      <c r="W10" s="266"/>
      <c r="X10" s="267"/>
      <c r="Y10" s="266"/>
      <c r="Z10" s="267"/>
      <c r="AA10" s="268"/>
      <c r="AB10" s="42" t="s">
        <v>22</v>
      </c>
      <c r="AC10" s="43">
        <f t="shared" si="0"/>
        <v>399518</v>
      </c>
      <c r="AD10" s="18"/>
      <c r="AF10" s="28"/>
      <c r="AG10" s="18"/>
      <c r="AH10" s="18"/>
      <c r="AI10" s="28"/>
      <c r="AJ10" s="18"/>
      <c r="AK10" s="28"/>
      <c r="AL10" s="28"/>
      <c r="AM10" s="18"/>
      <c r="AO10" s="18"/>
    </row>
    <row r="11" spans="1:41" x14ac:dyDescent="0.2">
      <c r="A11" s="3">
        <v>302</v>
      </c>
      <c r="B11" s="3" t="s">
        <v>5</v>
      </c>
      <c r="C11" s="3" t="s">
        <v>18</v>
      </c>
      <c r="D11" s="44">
        <v>43</v>
      </c>
      <c r="E11" s="45">
        <v>15452</v>
      </c>
      <c r="F11" s="44">
        <v>73</v>
      </c>
      <c r="G11" s="45">
        <v>26830</v>
      </c>
      <c r="H11" s="44">
        <v>54</v>
      </c>
      <c r="I11" s="45">
        <v>18654</v>
      </c>
      <c r="J11" s="44">
        <v>47</v>
      </c>
      <c r="K11" s="45">
        <v>18361</v>
      </c>
      <c r="L11" s="44">
        <v>52</v>
      </c>
      <c r="M11" s="45">
        <v>17361</v>
      </c>
      <c r="N11" s="44">
        <v>50</v>
      </c>
      <c r="O11" s="45">
        <v>19232</v>
      </c>
      <c r="P11" s="124">
        <v>24</v>
      </c>
      <c r="Q11" s="125">
        <v>9200</v>
      </c>
      <c r="R11" s="124">
        <v>48</v>
      </c>
      <c r="S11" s="125">
        <v>17402</v>
      </c>
      <c r="T11" s="124">
        <v>52</v>
      </c>
      <c r="U11" s="125">
        <v>20721</v>
      </c>
      <c r="V11" s="261"/>
      <c r="W11" s="262"/>
      <c r="X11" s="263"/>
      <c r="Y11" s="262"/>
      <c r="Z11" s="263"/>
      <c r="AA11" s="264"/>
      <c r="AB11" s="50">
        <f>SUMIF($D$2:$AA$2, "No. of Dwelling Units Approved", D11:AA11)</f>
        <v>443</v>
      </c>
      <c r="AC11" s="51">
        <f t="shared" si="0"/>
        <v>163213</v>
      </c>
      <c r="AD11" s="18"/>
      <c r="AF11" s="28"/>
      <c r="AG11" s="18"/>
      <c r="AH11" s="18"/>
      <c r="AI11" s="18"/>
      <c r="AJ11" s="18"/>
      <c r="AK11" s="28"/>
      <c r="AL11" s="28"/>
      <c r="AM11" s="18"/>
      <c r="AO11" s="18"/>
    </row>
    <row r="12" spans="1:41" x14ac:dyDescent="0.2">
      <c r="A12" s="3"/>
      <c r="B12" s="3"/>
      <c r="C12" s="3" t="s">
        <v>109</v>
      </c>
      <c r="D12" s="44">
        <v>239</v>
      </c>
      <c r="E12" s="45">
        <v>51931</v>
      </c>
      <c r="F12" s="44">
        <v>22</v>
      </c>
      <c r="G12" s="45">
        <v>5060</v>
      </c>
      <c r="H12" s="44">
        <v>33</v>
      </c>
      <c r="I12" s="45">
        <v>8874</v>
      </c>
      <c r="J12" s="44">
        <v>18</v>
      </c>
      <c r="K12" s="45">
        <v>5189</v>
      </c>
      <c r="L12" s="44">
        <v>108</v>
      </c>
      <c r="M12" s="45">
        <v>33364</v>
      </c>
      <c r="N12" s="44">
        <v>23</v>
      </c>
      <c r="O12" s="45">
        <v>7563</v>
      </c>
      <c r="P12" s="124">
        <v>23</v>
      </c>
      <c r="Q12" s="125">
        <v>5792</v>
      </c>
      <c r="R12" s="124">
        <v>0</v>
      </c>
      <c r="S12" s="125">
        <v>0</v>
      </c>
      <c r="T12" s="124">
        <v>52</v>
      </c>
      <c r="U12" s="125">
        <v>13489</v>
      </c>
      <c r="V12" s="261"/>
      <c r="W12" s="262"/>
      <c r="X12" s="263"/>
      <c r="Y12" s="262"/>
      <c r="Z12" s="263"/>
      <c r="AA12" s="264"/>
      <c r="AB12" s="50">
        <f>SUMIF($D$2:$AA$2, "No. of Dwelling Units Approved", D12:AA12)</f>
        <v>518</v>
      </c>
      <c r="AC12" s="51">
        <f t="shared" si="0"/>
        <v>131262</v>
      </c>
      <c r="AD12" s="18"/>
      <c r="AF12" s="28"/>
      <c r="AG12" s="28"/>
      <c r="AH12" s="18"/>
      <c r="AI12" s="18"/>
      <c r="AJ12" s="28"/>
      <c r="AK12" s="28"/>
      <c r="AL12" s="28"/>
      <c r="AM12" s="18"/>
      <c r="AO12" s="18"/>
    </row>
    <row r="13" spans="1:41" x14ac:dyDescent="0.2">
      <c r="A13" s="3"/>
      <c r="B13" s="3"/>
      <c r="C13" s="3" t="s">
        <v>110</v>
      </c>
      <c r="D13" s="44">
        <v>0</v>
      </c>
      <c r="E13" s="45">
        <v>0</v>
      </c>
      <c r="F13" s="44">
        <v>0</v>
      </c>
      <c r="G13" s="45">
        <v>0</v>
      </c>
      <c r="H13" s="44">
        <v>18</v>
      </c>
      <c r="I13" s="45">
        <v>3500</v>
      </c>
      <c r="J13" s="44">
        <v>0</v>
      </c>
      <c r="K13" s="45">
        <v>0</v>
      </c>
      <c r="L13" s="44">
        <v>18</v>
      </c>
      <c r="M13" s="45">
        <v>8000</v>
      </c>
      <c r="N13" s="44">
        <v>0</v>
      </c>
      <c r="O13" s="45">
        <v>0</v>
      </c>
      <c r="P13" s="124">
        <v>0</v>
      </c>
      <c r="Q13" s="125">
        <v>0</v>
      </c>
      <c r="R13" s="124">
        <v>70</v>
      </c>
      <c r="S13" s="125">
        <v>15000</v>
      </c>
      <c r="T13" s="124">
        <v>62</v>
      </c>
      <c r="U13" s="125">
        <v>20000</v>
      </c>
      <c r="V13" s="261"/>
      <c r="W13" s="262"/>
      <c r="X13" s="263"/>
      <c r="Y13" s="262"/>
      <c r="Z13" s="263"/>
      <c r="AA13" s="264"/>
      <c r="AB13" s="50">
        <f>SUMIF($D$2:$AA$2, "No. of Dwelling Units Approved", D13:AA13)</f>
        <v>168</v>
      </c>
      <c r="AC13" s="51">
        <f t="shared" ref="AC13" si="2">SUMIF($D$2:$AA$2, "Value of Approvals ($000)", D13:AA13)</f>
        <v>46500</v>
      </c>
      <c r="AD13" s="18"/>
      <c r="AF13" s="28"/>
      <c r="AG13" s="28"/>
      <c r="AH13" s="18"/>
      <c r="AI13" s="18"/>
      <c r="AJ13" s="28"/>
      <c r="AK13" s="28"/>
      <c r="AL13" s="28"/>
      <c r="AM13" s="18"/>
      <c r="AO13" s="18"/>
    </row>
    <row r="14" spans="1:41" x14ac:dyDescent="0.2">
      <c r="A14" s="3"/>
      <c r="B14" s="3"/>
      <c r="C14" s="3" t="s">
        <v>19</v>
      </c>
      <c r="D14" s="44">
        <v>282</v>
      </c>
      <c r="E14" s="45">
        <v>67384</v>
      </c>
      <c r="F14" s="44">
        <v>95</v>
      </c>
      <c r="G14" s="45">
        <v>31890</v>
      </c>
      <c r="H14" s="44">
        <v>105</v>
      </c>
      <c r="I14" s="45">
        <v>31028</v>
      </c>
      <c r="J14" s="44">
        <v>65</v>
      </c>
      <c r="K14" s="45">
        <v>23550</v>
      </c>
      <c r="L14" s="44">
        <v>178</v>
      </c>
      <c r="M14" s="45">
        <v>58726</v>
      </c>
      <c r="N14" s="44">
        <v>73</v>
      </c>
      <c r="O14" s="45">
        <v>26795</v>
      </c>
      <c r="P14" s="124">
        <v>47</v>
      </c>
      <c r="Q14" s="125">
        <v>14993</v>
      </c>
      <c r="R14" s="124">
        <v>118</v>
      </c>
      <c r="S14" s="125">
        <v>32402</v>
      </c>
      <c r="T14" s="124">
        <v>166</v>
      </c>
      <c r="U14" s="125">
        <v>54210</v>
      </c>
      <c r="V14" s="261"/>
      <c r="W14" s="262"/>
      <c r="X14" s="263"/>
      <c r="Y14" s="262"/>
      <c r="Z14" s="263"/>
      <c r="AA14" s="264"/>
      <c r="AB14" s="50">
        <f>SUMIF($D$2:$AA$2, "No. of Dwelling Units Approved", D14:AA14)</f>
        <v>1129</v>
      </c>
      <c r="AC14" s="51">
        <f t="shared" si="0"/>
        <v>340978</v>
      </c>
      <c r="AD14" s="18"/>
      <c r="AF14" s="28"/>
      <c r="AG14" s="28"/>
      <c r="AH14" s="28"/>
      <c r="AI14" s="18"/>
      <c r="AJ14" s="28"/>
      <c r="AK14" s="28"/>
      <c r="AL14" s="28"/>
      <c r="AM14" s="18"/>
      <c r="AO14" s="18"/>
    </row>
    <row r="15" spans="1:41" x14ac:dyDescent="0.2">
      <c r="A15" s="3"/>
      <c r="B15" s="3"/>
      <c r="C15" s="3" t="s">
        <v>14</v>
      </c>
      <c r="D15" s="44" t="s">
        <v>22</v>
      </c>
      <c r="E15" s="45">
        <v>10975</v>
      </c>
      <c r="F15" s="44" t="s">
        <v>22</v>
      </c>
      <c r="G15" s="45">
        <v>7746</v>
      </c>
      <c r="H15" s="44" t="s">
        <v>22</v>
      </c>
      <c r="I15" s="45">
        <v>8740</v>
      </c>
      <c r="J15" s="44" t="s">
        <v>22</v>
      </c>
      <c r="K15" s="45">
        <v>9404</v>
      </c>
      <c r="L15" s="44" t="s">
        <v>22</v>
      </c>
      <c r="M15" s="45">
        <v>5674</v>
      </c>
      <c r="N15" s="44" t="s">
        <v>22</v>
      </c>
      <c r="O15" s="45">
        <v>3871</v>
      </c>
      <c r="P15" s="124" t="s">
        <v>22</v>
      </c>
      <c r="Q15" s="125">
        <v>3223</v>
      </c>
      <c r="R15" s="124" t="s">
        <v>22</v>
      </c>
      <c r="S15" s="125">
        <v>7084</v>
      </c>
      <c r="T15" s="124" t="s">
        <v>22</v>
      </c>
      <c r="U15" s="125">
        <v>7574</v>
      </c>
      <c r="V15" s="265"/>
      <c r="W15" s="266"/>
      <c r="X15" s="267"/>
      <c r="Y15" s="266"/>
      <c r="Z15" s="267"/>
      <c r="AA15" s="268"/>
      <c r="AB15" s="52" t="s">
        <v>22</v>
      </c>
      <c r="AC15" s="51">
        <f t="shared" si="0"/>
        <v>64291</v>
      </c>
      <c r="AD15" s="18"/>
      <c r="AF15" s="28"/>
      <c r="AG15" s="28"/>
      <c r="AH15" s="28"/>
      <c r="AI15" s="18"/>
      <c r="AJ15" s="28"/>
      <c r="AK15" s="28"/>
      <c r="AL15" s="28"/>
      <c r="AM15" s="18"/>
      <c r="AO15" s="18"/>
    </row>
    <row r="16" spans="1:41" x14ac:dyDescent="0.2">
      <c r="A16" s="3"/>
      <c r="B16" s="3"/>
      <c r="C16" s="3" t="s">
        <v>15</v>
      </c>
      <c r="D16" s="44" t="s">
        <v>22</v>
      </c>
      <c r="E16" s="45">
        <v>78359</v>
      </c>
      <c r="F16" s="44" t="s">
        <v>22</v>
      </c>
      <c r="G16" s="45">
        <v>39636</v>
      </c>
      <c r="H16" s="44" t="s">
        <v>22</v>
      </c>
      <c r="I16" s="45">
        <v>39768</v>
      </c>
      <c r="J16" s="44" t="s">
        <v>22</v>
      </c>
      <c r="K16" s="45">
        <v>32954</v>
      </c>
      <c r="L16" s="44" t="s">
        <v>22</v>
      </c>
      <c r="M16" s="45">
        <v>64399</v>
      </c>
      <c r="N16" s="44" t="s">
        <v>22</v>
      </c>
      <c r="O16" s="45">
        <v>30666</v>
      </c>
      <c r="P16" s="124" t="s">
        <v>22</v>
      </c>
      <c r="Q16" s="125">
        <v>18215</v>
      </c>
      <c r="R16" s="124" t="s">
        <v>22</v>
      </c>
      <c r="S16" s="125">
        <v>39485</v>
      </c>
      <c r="T16" s="124" t="s">
        <v>22</v>
      </c>
      <c r="U16" s="125">
        <v>61784</v>
      </c>
      <c r="V16" s="265"/>
      <c r="W16" s="266"/>
      <c r="X16" s="267"/>
      <c r="Y16" s="266"/>
      <c r="Z16" s="267"/>
      <c r="AA16" s="268"/>
      <c r="AB16" s="52" t="s">
        <v>22</v>
      </c>
      <c r="AC16" s="51">
        <f t="shared" si="0"/>
        <v>405266</v>
      </c>
      <c r="AD16" s="18"/>
      <c r="AF16" s="28"/>
      <c r="AG16" s="28"/>
      <c r="AH16" s="28"/>
      <c r="AI16" s="18"/>
      <c r="AJ16" s="28"/>
      <c r="AK16" s="28"/>
      <c r="AL16" s="28"/>
      <c r="AM16" s="18"/>
      <c r="AO16" s="18"/>
    </row>
    <row r="17" spans="1:84" x14ac:dyDescent="0.2">
      <c r="A17" s="3"/>
      <c r="B17" s="3"/>
      <c r="C17" s="3" t="s">
        <v>16</v>
      </c>
      <c r="D17" s="44" t="s">
        <v>22</v>
      </c>
      <c r="E17" s="45">
        <v>51185</v>
      </c>
      <c r="F17" s="44" t="s">
        <v>22</v>
      </c>
      <c r="G17" s="45">
        <v>9105</v>
      </c>
      <c r="H17" s="44" t="s">
        <v>22</v>
      </c>
      <c r="I17" s="45">
        <v>35392</v>
      </c>
      <c r="J17" s="44" t="s">
        <v>22</v>
      </c>
      <c r="K17" s="45">
        <v>24867</v>
      </c>
      <c r="L17" s="44" t="s">
        <v>22</v>
      </c>
      <c r="M17" s="45">
        <v>85869</v>
      </c>
      <c r="N17" s="44" t="s">
        <v>22</v>
      </c>
      <c r="O17" s="45">
        <v>25302</v>
      </c>
      <c r="P17" s="124" t="s">
        <v>22</v>
      </c>
      <c r="Q17" s="125">
        <v>7996</v>
      </c>
      <c r="R17" s="124" t="s">
        <v>22</v>
      </c>
      <c r="S17" s="125">
        <v>31851</v>
      </c>
      <c r="T17" s="124" t="s">
        <v>22</v>
      </c>
      <c r="U17" s="125">
        <v>107295</v>
      </c>
      <c r="V17" s="265"/>
      <c r="W17" s="266"/>
      <c r="X17" s="267"/>
      <c r="Y17" s="266"/>
      <c r="Z17" s="267"/>
      <c r="AA17" s="268"/>
      <c r="AB17" s="52" t="s">
        <v>22</v>
      </c>
      <c r="AC17" s="51">
        <f t="shared" si="0"/>
        <v>378862</v>
      </c>
      <c r="AD17" s="18"/>
      <c r="AF17" s="28"/>
      <c r="AG17" s="28"/>
      <c r="AH17" s="18"/>
      <c r="AI17" s="18"/>
      <c r="AJ17" s="18"/>
      <c r="AK17" s="28"/>
      <c r="AL17" s="28"/>
      <c r="AM17" s="18"/>
      <c r="AO17" s="18"/>
    </row>
    <row r="18" spans="1:84" x14ac:dyDescent="0.2">
      <c r="A18" s="3"/>
      <c r="B18" s="3"/>
      <c r="C18" s="3" t="s">
        <v>17</v>
      </c>
      <c r="D18" s="44" t="s">
        <v>22</v>
      </c>
      <c r="E18" s="45">
        <v>129544</v>
      </c>
      <c r="F18" s="44" t="s">
        <v>22</v>
      </c>
      <c r="G18" s="45">
        <v>48741</v>
      </c>
      <c r="H18" s="44" t="s">
        <v>22</v>
      </c>
      <c r="I18" s="45">
        <v>75160</v>
      </c>
      <c r="J18" s="44" t="s">
        <v>22</v>
      </c>
      <c r="K18" s="45">
        <v>57821</v>
      </c>
      <c r="L18" s="44" t="s">
        <v>22</v>
      </c>
      <c r="M18" s="45">
        <v>150268</v>
      </c>
      <c r="N18" s="44" t="s">
        <v>22</v>
      </c>
      <c r="O18" s="45">
        <v>55967</v>
      </c>
      <c r="P18" s="124" t="s">
        <v>22</v>
      </c>
      <c r="Q18" s="125">
        <v>26212</v>
      </c>
      <c r="R18" s="124" t="s">
        <v>22</v>
      </c>
      <c r="S18" s="125">
        <v>71336</v>
      </c>
      <c r="T18" s="124" t="s">
        <v>22</v>
      </c>
      <c r="U18" s="125">
        <v>169079</v>
      </c>
      <c r="V18" s="265"/>
      <c r="W18" s="266"/>
      <c r="X18" s="267"/>
      <c r="Y18" s="266"/>
      <c r="Z18" s="267"/>
      <c r="AA18" s="268"/>
      <c r="AB18" s="52" t="s">
        <v>22</v>
      </c>
      <c r="AC18" s="51">
        <f t="shared" si="0"/>
        <v>784128</v>
      </c>
      <c r="AD18" s="18"/>
      <c r="AF18" s="28"/>
      <c r="AG18" s="28"/>
      <c r="AH18" s="28"/>
      <c r="AI18" s="18"/>
      <c r="AJ18" s="28"/>
      <c r="AK18" s="28"/>
      <c r="AL18" s="28"/>
      <c r="AM18" s="18"/>
      <c r="AO18" s="18"/>
    </row>
    <row r="19" spans="1:84" x14ac:dyDescent="0.2">
      <c r="A19" s="2">
        <v>303</v>
      </c>
      <c r="B19" s="2" t="s">
        <v>6</v>
      </c>
      <c r="C19" s="2" t="s">
        <v>18</v>
      </c>
      <c r="D19" s="40">
        <v>121</v>
      </c>
      <c r="E19" s="41">
        <v>49826</v>
      </c>
      <c r="F19" s="40">
        <v>123</v>
      </c>
      <c r="G19" s="41">
        <v>44122</v>
      </c>
      <c r="H19" s="40">
        <v>109</v>
      </c>
      <c r="I19" s="41">
        <v>41741</v>
      </c>
      <c r="J19" s="40">
        <v>100</v>
      </c>
      <c r="K19" s="41">
        <v>43602</v>
      </c>
      <c r="L19" s="40">
        <v>114</v>
      </c>
      <c r="M19" s="41">
        <v>43048</v>
      </c>
      <c r="N19" s="40">
        <v>95</v>
      </c>
      <c r="O19" s="41">
        <v>41253</v>
      </c>
      <c r="P19" s="70">
        <v>80</v>
      </c>
      <c r="Q19" s="66">
        <v>30273</v>
      </c>
      <c r="R19" s="70">
        <v>135</v>
      </c>
      <c r="S19" s="66">
        <v>53943</v>
      </c>
      <c r="T19" s="70">
        <v>123</v>
      </c>
      <c r="U19" s="66">
        <v>50538</v>
      </c>
      <c r="V19" s="261"/>
      <c r="W19" s="262"/>
      <c r="X19" s="263"/>
      <c r="Y19" s="262"/>
      <c r="Z19" s="263"/>
      <c r="AA19" s="264"/>
      <c r="AB19" s="42">
        <f>SUMIF($D$2:$AA$2, "No. of Dwelling Units Approved", D19:AA19)</f>
        <v>1000</v>
      </c>
      <c r="AC19" s="43">
        <f t="shared" si="0"/>
        <v>398346</v>
      </c>
      <c r="AD19" s="18"/>
      <c r="AF19" s="28"/>
      <c r="AG19" s="28"/>
      <c r="AH19" s="28"/>
      <c r="AI19" s="18"/>
      <c r="AJ19" s="28"/>
      <c r="AK19" s="28"/>
      <c r="AL19" s="28"/>
      <c r="AM19" s="18"/>
      <c r="AT19" s="18"/>
      <c r="AV19" s="18"/>
    </row>
    <row r="20" spans="1:84" x14ac:dyDescent="0.2">
      <c r="A20" s="2"/>
      <c r="B20" s="2"/>
      <c r="C20" s="2" t="s">
        <v>109</v>
      </c>
      <c r="D20" s="40">
        <v>160</v>
      </c>
      <c r="E20" s="41">
        <v>51051</v>
      </c>
      <c r="F20" s="40">
        <v>111</v>
      </c>
      <c r="G20" s="41">
        <v>39944</v>
      </c>
      <c r="H20" s="40">
        <v>17</v>
      </c>
      <c r="I20" s="41">
        <v>3838</v>
      </c>
      <c r="J20" s="40">
        <v>27</v>
      </c>
      <c r="K20" s="41">
        <v>8297</v>
      </c>
      <c r="L20" s="40">
        <v>128</v>
      </c>
      <c r="M20" s="41">
        <v>37031</v>
      </c>
      <c r="N20" s="40">
        <v>13</v>
      </c>
      <c r="O20" s="41">
        <v>4150</v>
      </c>
      <c r="P20" s="70">
        <v>40</v>
      </c>
      <c r="Q20" s="66">
        <v>9293</v>
      </c>
      <c r="R20" s="70">
        <v>15</v>
      </c>
      <c r="S20" s="66">
        <v>3867</v>
      </c>
      <c r="T20" s="70">
        <v>32</v>
      </c>
      <c r="U20" s="66">
        <v>9325</v>
      </c>
      <c r="V20" s="261"/>
      <c r="W20" s="262"/>
      <c r="X20" s="263"/>
      <c r="Y20" s="262"/>
      <c r="Z20" s="263"/>
      <c r="AA20" s="264"/>
      <c r="AB20" s="42">
        <f>SUMIF($D$2:$AA$2, "No. of Dwelling Units Approved", D20:AA20)</f>
        <v>543</v>
      </c>
      <c r="AC20" s="43">
        <f t="shared" si="0"/>
        <v>166796</v>
      </c>
      <c r="AD20" s="18"/>
      <c r="AF20" s="28"/>
      <c r="AG20" s="28"/>
      <c r="AH20" s="18"/>
      <c r="AI20" s="18"/>
      <c r="AJ20" s="18"/>
      <c r="AK20" s="28"/>
      <c r="AL20" s="28"/>
      <c r="AM20" s="18"/>
      <c r="AO20" s="18"/>
      <c r="AT20" s="18"/>
      <c r="AV20" s="18"/>
      <c r="AX20" s="18"/>
      <c r="AZ20" s="18"/>
      <c r="BB20" s="18"/>
      <c r="BD20" s="18"/>
      <c r="BF20" s="18"/>
      <c r="BH20" s="18"/>
      <c r="BJ20" s="18"/>
      <c r="BL20" s="18"/>
      <c r="BN20" s="18"/>
      <c r="BP20" s="18"/>
      <c r="BR20" s="18"/>
      <c r="BT20" s="18"/>
      <c r="BV20" s="18"/>
      <c r="BX20" s="18"/>
      <c r="BZ20" s="18"/>
      <c r="CB20" s="18"/>
      <c r="CD20" s="18"/>
      <c r="CF20" s="18"/>
    </row>
    <row r="21" spans="1:84" x14ac:dyDescent="0.2">
      <c r="A21" s="2"/>
      <c r="B21" s="2"/>
      <c r="C21" s="2" t="s">
        <v>110</v>
      </c>
      <c r="D21" s="40">
        <v>0</v>
      </c>
      <c r="E21" s="41">
        <v>0</v>
      </c>
      <c r="F21" s="40">
        <v>0</v>
      </c>
      <c r="G21" s="41">
        <v>0</v>
      </c>
      <c r="H21" s="40">
        <v>27</v>
      </c>
      <c r="I21" s="41">
        <v>7300</v>
      </c>
      <c r="J21" s="40">
        <v>0</v>
      </c>
      <c r="K21" s="41">
        <v>0</v>
      </c>
      <c r="L21" s="40">
        <v>0</v>
      </c>
      <c r="M21" s="41">
        <v>0</v>
      </c>
      <c r="N21" s="40">
        <v>0</v>
      </c>
      <c r="O21" s="41">
        <v>0</v>
      </c>
      <c r="P21" s="70">
        <v>0</v>
      </c>
      <c r="Q21" s="66">
        <v>0</v>
      </c>
      <c r="R21" s="70">
        <v>0</v>
      </c>
      <c r="S21" s="66">
        <v>0</v>
      </c>
      <c r="T21" s="70">
        <v>24</v>
      </c>
      <c r="U21" s="66">
        <v>7228</v>
      </c>
      <c r="V21" s="261"/>
      <c r="W21" s="262"/>
      <c r="X21" s="263"/>
      <c r="Y21" s="262"/>
      <c r="Z21" s="263"/>
      <c r="AA21" s="264"/>
      <c r="AB21" s="42">
        <f>SUMIF($D$2:$AA$2, "No. of Dwelling Units Approved", D21:AA21)</f>
        <v>51</v>
      </c>
      <c r="AC21" s="43">
        <f t="shared" ref="AC21" si="3">SUMIF($D$2:$AA$2, "Value of Approvals ($000)", D21:AA21)</f>
        <v>14528</v>
      </c>
      <c r="AD21" s="18"/>
      <c r="AF21" s="28"/>
      <c r="AG21" s="28"/>
      <c r="AH21" s="18"/>
      <c r="AI21" s="18"/>
      <c r="AJ21" s="18"/>
      <c r="AK21" s="28"/>
      <c r="AL21" s="28"/>
      <c r="AM21" s="18"/>
      <c r="AO21" s="18"/>
      <c r="AT21" s="18"/>
      <c r="AV21" s="18"/>
      <c r="AX21" s="18"/>
      <c r="AZ21" s="18"/>
      <c r="BB21" s="18"/>
      <c r="BD21" s="18"/>
      <c r="BF21" s="18"/>
      <c r="BH21" s="18"/>
      <c r="BJ21" s="18"/>
      <c r="BL21" s="18"/>
      <c r="BN21" s="18"/>
      <c r="BP21" s="18"/>
      <c r="BR21" s="18"/>
      <c r="BT21" s="18"/>
      <c r="BV21" s="18"/>
      <c r="BX21" s="18"/>
      <c r="BZ21" s="18"/>
      <c r="CB21" s="18"/>
      <c r="CD21" s="18"/>
      <c r="CF21" s="18"/>
    </row>
    <row r="22" spans="1:84" x14ac:dyDescent="0.2">
      <c r="A22" s="2"/>
      <c r="B22" s="2"/>
      <c r="C22" s="2" t="s">
        <v>19</v>
      </c>
      <c r="D22" s="40">
        <v>281</v>
      </c>
      <c r="E22" s="41">
        <v>100877</v>
      </c>
      <c r="F22" s="40">
        <v>234</v>
      </c>
      <c r="G22" s="41">
        <v>84066</v>
      </c>
      <c r="H22" s="40">
        <v>153</v>
      </c>
      <c r="I22" s="41">
        <v>52878</v>
      </c>
      <c r="J22" s="40">
        <v>127</v>
      </c>
      <c r="K22" s="41">
        <v>51899</v>
      </c>
      <c r="L22" s="40">
        <v>242</v>
      </c>
      <c r="M22" s="41">
        <v>80079</v>
      </c>
      <c r="N22" s="40">
        <v>108</v>
      </c>
      <c r="O22" s="41">
        <v>45403</v>
      </c>
      <c r="P22" s="70">
        <v>120</v>
      </c>
      <c r="Q22" s="66">
        <v>39566</v>
      </c>
      <c r="R22" s="70">
        <v>150</v>
      </c>
      <c r="S22" s="66">
        <v>57810</v>
      </c>
      <c r="T22" s="70">
        <v>179</v>
      </c>
      <c r="U22" s="66">
        <v>67090</v>
      </c>
      <c r="V22" s="261"/>
      <c r="W22" s="262"/>
      <c r="X22" s="263"/>
      <c r="Y22" s="262"/>
      <c r="Z22" s="263"/>
      <c r="AA22" s="264"/>
      <c r="AB22" s="42">
        <f>SUMIF($D$2:$AA$2, "No. of Dwelling Units Approved", D22:AA22)</f>
        <v>1594</v>
      </c>
      <c r="AC22" s="43">
        <f t="shared" si="0"/>
        <v>579668</v>
      </c>
      <c r="AD22" s="18"/>
      <c r="AF22" s="28"/>
      <c r="AG22" s="28"/>
      <c r="AH22" s="28"/>
      <c r="AI22" s="18"/>
      <c r="AJ22" s="28"/>
      <c r="AK22" s="28"/>
      <c r="AL22" s="29"/>
      <c r="AM22" s="18"/>
      <c r="AO22" s="18"/>
      <c r="AT22" s="18"/>
      <c r="AV22" s="18"/>
      <c r="AX22" s="18"/>
      <c r="AZ22" s="18"/>
      <c r="BB22" s="18"/>
      <c r="BD22" s="18"/>
      <c r="BF22" s="18"/>
      <c r="BH22" s="18"/>
      <c r="BJ22" s="18"/>
      <c r="BL22" s="18"/>
      <c r="BN22" s="18"/>
      <c r="BP22" s="18"/>
      <c r="BR22" s="18"/>
      <c r="BT22" s="18"/>
      <c r="BV22" s="18"/>
      <c r="BX22" s="18"/>
      <c r="BZ22" s="18"/>
      <c r="CB22" s="18"/>
      <c r="CD22" s="18"/>
      <c r="CF22" s="18"/>
    </row>
    <row r="23" spans="1:84" x14ac:dyDescent="0.2">
      <c r="A23" s="2"/>
      <c r="B23" s="2"/>
      <c r="C23" s="2" t="s">
        <v>14</v>
      </c>
      <c r="D23" s="40" t="s">
        <v>22</v>
      </c>
      <c r="E23" s="41">
        <v>10935</v>
      </c>
      <c r="F23" s="40" t="s">
        <v>22</v>
      </c>
      <c r="G23" s="41">
        <v>11801</v>
      </c>
      <c r="H23" s="40" t="s">
        <v>22</v>
      </c>
      <c r="I23" s="41">
        <v>9172</v>
      </c>
      <c r="J23" s="40" t="s">
        <v>22</v>
      </c>
      <c r="K23" s="41">
        <v>11399</v>
      </c>
      <c r="L23" s="40" t="s">
        <v>22</v>
      </c>
      <c r="M23" s="41">
        <v>12041</v>
      </c>
      <c r="N23" s="40" t="s">
        <v>22</v>
      </c>
      <c r="O23" s="41">
        <v>5837</v>
      </c>
      <c r="P23" s="70" t="s">
        <v>22</v>
      </c>
      <c r="Q23" s="66">
        <v>4250</v>
      </c>
      <c r="R23" s="70" t="s">
        <v>22</v>
      </c>
      <c r="S23" s="66">
        <v>15163</v>
      </c>
      <c r="T23" s="66" t="s">
        <v>22</v>
      </c>
      <c r="U23" s="66">
        <v>16108</v>
      </c>
      <c r="V23" s="265"/>
      <c r="W23" s="266"/>
      <c r="X23" s="267"/>
      <c r="Y23" s="266"/>
      <c r="Z23" s="267"/>
      <c r="AA23" s="268"/>
      <c r="AB23" s="42" t="s">
        <v>22</v>
      </c>
      <c r="AC23" s="43">
        <f t="shared" si="0"/>
        <v>96706</v>
      </c>
      <c r="AD23" s="18"/>
      <c r="AF23" s="28"/>
      <c r="AG23" s="18"/>
      <c r="AH23" s="18"/>
      <c r="AI23" s="18"/>
      <c r="AJ23" s="18"/>
      <c r="AK23" s="28"/>
      <c r="AL23" s="29"/>
      <c r="AM23" s="18"/>
      <c r="AO23" s="18"/>
      <c r="AT23" s="18"/>
      <c r="AV23" s="18"/>
      <c r="AX23" s="18"/>
      <c r="AZ23" s="18"/>
      <c r="BB23" s="18"/>
      <c r="BD23" s="18"/>
      <c r="BF23" s="18"/>
      <c r="BH23" s="18"/>
      <c r="BJ23" s="18"/>
      <c r="BL23" s="18"/>
      <c r="BN23" s="18"/>
      <c r="BP23" s="18"/>
      <c r="BR23" s="18"/>
      <c r="BT23" s="18"/>
      <c r="BV23" s="18"/>
      <c r="BX23" s="18"/>
      <c r="BZ23" s="18"/>
      <c r="CB23" s="18"/>
      <c r="CD23" s="18"/>
      <c r="CF23" s="18"/>
    </row>
    <row r="24" spans="1:84" x14ac:dyDescent="0.2">
      <c r="A24" s="2"/>
      <c r="B24" s="2"/>
      <c r="C24" s="2" t="s">
        <v>15</v>
      </c>
      <c r="D24" s="40" t="s">
        <v>22</v>
      </c>
      <c r="E24" s="41">
        <v>111812</v>
      </c>
      <c r="F24" s="40" t="s">
        <v>22</v>
      </c>
      <c r="G24" s="41">
        <v>95867</v>
      </c>
      <c r="H24" s="40" t="s">
        <v>22</v>
      </c>
      <c r="I24" s="41">
        <v>62050</v>
      </c>
      <c r="J24" s="40" t="s">
        <v>22</v>
      </c>
      <c r="K24" s="41">
        <v>63299</v>
      </c>
      <c r="L24" s="40" t="s">
        <v>22</v>
      </c>
      <c r="M24" s="41">
        <v>92120</v>
      </c>
      <c r="N24" s="40" t="s">
        <v>22</v>
      </c>
      <c r="O24" s="41">
        <v>51240</v>
      </c>
      <c r="P24" s="70" t="s">
        <v>22</v>
      </c>
      <c r="Q24" s="66">
        <v>43816</v>
      </c>
      <c r="R24" s="70" t="s">
        <v>22</v>
      </c>
      <c r="S24" s="66">
        <v>72973</v>
      </c>
      <c r="T24" s="66" t="s">
        <v>22</v>
      </c>
      <c r="U24" s="66">
        <v>83199</v>
      </c>
      <c r="V24" s="265"/>
      <c r="W24" s="266"/>
      <c r="X24" s="267"/>
      <c r="Y24" s="266"/>
      <c r="Z24" s="267"/>
      <c r="AA24" s="268"/>
      <c r="AB24" s="42" t="s">
        <v>22</v>
      </c>
      <c r="AC24" s="43">
        <f t="shared" si="0"/>
        <v>676376</v>
      </c>
      <c r="AD24" s="18"/>
      <c r="AF24" s="28"/>
      <c r="AG24" s="28"/>
      <c r="AH24" s="18"/>
      <c r="AI24" s="18"/>
      <c r="AJ24" s="18"/>
      <c r="AK24" s="28"/>
      <c r="AL24" s="29"/>
      <c r="AM24" s="18"/>
      <c r="AO24" s="18"/>
    </row>
    <row r="25" spans="1:84" x14ac:dyDescent="0.2">
      <c r="A25" s="2"/>
      <c r="B25" s="2"/>
      <c r="C25" s="2" t="s">
        <v>16</v>
      </c>
      <c r="D25" s="40" t="s">
        <v>22</v>
      </c>
      <c r="E25" s="41">
        <v>33236</v>
      </c>
      <c r="F25" s="40" t="s">
        <v>22</v>
      </c>
      <c r="G25" s="41">
        <v>30614</v>
      </c>
      <c r="H25" s="40" t="s">
        <v>22</v>
      </c>
      <c r="I25" s="41">
        <v>44407</v>
      </c>
      <c r="J25" s="40" t="s">
        <v>22</v>
      </c>
      <c r="K25" s="41">
        <v>17406</v>
      </c>
      <c r="L25" s="40" t="s">
        <v>22</v>
      </c>
      <c r="M25" s="41">
        <v>31242</v>
      </c>
      <c r="N25" s="40" t="s">
        <v>22</v>
      </c>
      <c r="O25" s="41">
        <v>17892</v>
      </c>
      <c r="P25" s="70" t="s">
        <v>22</v>
      </c>
      <c r="Q25" s="66">
        <v>20650</v>
      </c>
      <c r="R25" s="70" t="s">
        <v>22</v>
      </c>
      <c r="S25" s="66">
        <v>13074</v>
      </c>
      <c r="T25" s="66" t="s">
        <v>22</v>
      </c>
      <c r="U25" s="66">
        <v>20742</v>
      </c>
      <c r="V25" s="265"/>
      <c r="W25" s="266"/>
      <c r="X25" s="267"/>
      <c r="Y25" s="266"/>
      <c r="Z25" s="267"/>
      <c r="AA25" s="268"/>
      <c r="AB25" s="42" t="s">
        <v>22</v>
      </c>
      <c r="AC25" s="43">
        <f t="shared" si="0"/>
        <v>229263</v>
      </c>
      <c r="AD25" s="18"/>
      <c r="AF25" s="28"/>
      <c r="AG25" s="18"/>
      <c r="AH25" s="18"/>
      <c r="AI25" s="18"/>
      <c r="AJ25" s="18"/>
      <c r="AK25" s="28"/>
      <c r="AL25" s="28"/>
      <c r="AM25" s="18"/>
      <c r="AO25" s="18"/>
    </row>
    <row r="26" spans="1:84" x14ac:dyDescent="0.2">
      <c r="A26" s="2"/>
      <c r="B26" s="2"/>
      <c r="C26" s="2" t="s">
        <v>17</v>
      </c>
      <c r="D26" s="40" t="s">
        <v>22</v>
      </c>
      <c r="E26" s="41">
        <v>145048</v>
      </c>
      <c r="F26" s="40" t="s">
        <v>22</v>
      </c>
      <c r="G26" s="41">
        <v>126480</v>
      </c>
      <c r="H26" s="40" t="s">
        <v>22</v>
      </c>
      <c r="I26" s="41">
        <v>106458</v>
      </c>
      <c r="J26" s="40" t="s">
        <v>22</v>
      </c>
      <c r="K26" s="41">
        <v>80705</v>
      </c>
      <c r="L26" s="40" t="s">
        <v>22</v>
      </c>
      <c r="M26" s="41">
        <v>123362</v>
      </c>
      <c r="N26" s="40" t="s">
        <v>22</v>
      </c>
      <c r="O26" s="41">
        <v>69132</v>
      </c>
      <c r="P26" s="70" t="s">
        <v>22</v>
      </c>
      <c r="Q26" s="66">
        <v>64466</v>
      </c>
      <c r="R26" s="70" t="s">
        <v>22</v>
      </c>
      <c r="S26" s="66">
        <v>86048</v>
      </c>
      <c r="T26" s="66" t="s">
        <v>22</v>
      </c>
      <c r="U26" s="66">
        <v>103941</v>
      </c>
      <c r="V26" s="265"/>
      <c r="W26" s="266"/>
      <c r="X26" s="267"/>
      <c r="Y26" s="266"/>
      <c r="Z26" s="267"/>
      <c r="AA26" s="268"/>
      <c r="AB26" s="42" t="s">
        <v>22</v>
      </c>
      <c r="AC26" s="43">
        <f t="shared" si="0"/>
        <v>905640</v>
      </c>
      <c r="AD26" s="18"/>
      <c r="AF26" s="28"/>
      <c r="AG26" s="28"/>
      <c r="AH26" s="18"/>
      <c r="AI26" s="18"/>
      <c r="AJ26" s="18"/>
      <c r="AK26" s="28"/>
      <c r="AL26" s="28"/>
      <c r="AM26" s="18"/>
      <c r="AO26" s="18"/>
    </row>
    <row r="27" spans="1:84" x14ac:dyDescent="0.2">
      <c r="A27" s="3">
        <v>304</v>
      </c>
      <c r="B27" s="3" t="s">
        <v>7</v>
      </c>
      <c r="C27" s="3" t="s">
        <v>18</v>
      </c>
      <c r="D27" s="44">
        <v>39</v>
      </c>
      <c r="E27" s="45">
        <v>19613</v>
      </c>
      <c r="F27" s="44">
        <v>45</v>
      </c>
      <c r="G27" s="45">
        <v>18816</v>
      </c>
      <c r="H27" s="44">
        <v>52</v>
      </c>
      <c r="I27" s="45">
        <v>27153</v>
      </c>
      <c r="J27" s="44">
        <v>42</v>
      </c>
      <c r="K27" s="45">
        <v>21137</v>
      </c>
      <c r="L27" s="44">
        <v>47</v>
      </c>
      <c r="M27" s="45">
        <v>19602</v>
      </c>
      <c r="N27" s="44">
        <v>31</v>
      </c>
      <c r="O27" s="45">
        <v>17022</v>
      </c>
      <c r="P27" s="124">
        <v>28</v>
      </c>
      <c r="Q27" s="125">
        <v>11309</v>
      </c>
      <c r="R27" s="124">
        <v>32</v>
      </c>
      <c r="S27" s="125">
        <v>16655</v>
      </c>
      <c r="T27" s="124">
        <v>30</v>
      </c>
      <c r="U27" s="125">
        <v>13286</v>
      </c>
      <c r="V27" s="261"/>
      <c r="W27" s="262"/>
      <c r="X27" s="263"/>
      <c r="Y27" s="262"/>
      <c r="Z27" s="263"/>
      <c r="AA27" s="264"/>
      <c r="AB27" s="50">
        <f>SUMIF($D$2:$AA$2, "No. of Dwelling Units Approved", D27:AA27)</f>
        <v>346</v>
      </c>
      <c r="AC27" s="51">
        <f t="shared" si="0"/>
        <v>164593</v>
      </c>
      <c r="AD27" s="18"/>
      <c r="AF27" s="28"/>
      <c r="AG27" s="28"/>
      <c r="AH27" s="28"/>
      <c r="AI27" s="18"/>
      <c r="AJ27" s="18"/>
      <c r="AK27" s="28"/>
      <c r="AL27" s="28"/>
      <c r="AM27" s="18"/>
      <c r="AO27" s="18"/>
    </row>
    <row r="28" spans="1:84" x14ac:dyDescent="0.2">
      <c r="A28" s="3"/>
      <c r="B28" s="3"/>
      <c r="C28" s="3" t="s">
        <v>109</v>
      </c>
      <c r="D28" s="44">
        <v>14</v>
      </c>
      <c r="E28" s="45">
        <v>3745</v>
      </c>
      <c r="F28" s="44">
        <v>0</v>
      </c>
      <c r="G28" s="45">
        <v>0</v>
      </c>
      <c r="H28" s="44">
        <v>0</v>
      </c>
      <c r="I28" s="45">
        <v>0</v>
      </c>
      <c r="J28" s="44">
        <v>0</v>
      </c>
      <c r="K28" s="45">
        <v>0</v>
      </c>
      <c r="L28" s="44">
        <v>46</v>
      </c>
      <c r="M28" s="45">
        <v>30730</v>
      </c>
      <c r="N28" s="44">
        <v>14</v>
      </c>
      <c r="O28" s="45">
        <v>3938</v>
      </c>
      <c r="P28" s="124">
        <v>16</v>
      </c>
      <c r="Q28" s="125">
        <v>1700</v>
      </c>
      <c r="R28" s="124">
        <v>43</v>
      </c>
      <c r="S28" s="125">
        <v>8600</v>
      </c>
      <c r="T28" s="124">
        <v>0</v>
      </c>
      <c r="U28" s="125">
        <v>0</v>
      </c>
      <c r="V28" s="261"/>
      <c r="W28" s="262"/>
      <c r="X28" s="263"/>
      <c r="Y28" s="262"/>
      <c r="Z28" s="263"/>
      <c r="AA28" s="264"/>
      <c r="AB28" s="50">
        <f>SUMIF($D$2:$AA$2, "No. of Dwelling Units Approved", D28:AA28)</f>
        <v>133</v>
      </c>
      <c r="AC28" s="51">
        <f t="shared" si="0"/>
        <v>48713</v>
      </c>
      <c r="AD28" s="18"/>
      <c r="AF28" s="28"/>
      <c r="AG28" s="28"/>
      <c r="AH28" s="18"/>
      <c r="AI28" s="18"/>
      <c r="AJ28" s="18"/>
      <c r="AK28" s="28"/>
      <c r="AL28" s="28"/>
      <c r="AM28" s="18"/>
      <c r="AO28" s="18"/>
    </row>
    <row r="29" spans="1:84" x14ac:dyDescent="0.2">
      <c r="A29" s="3"/>
      <c r="B29" s="3"/>
      <c r="C29" s="3" t="s">
        <v>110</v>
      </c>
      <c r="D29" s="44">
        <v>16</v>
      </c>
      <c r="E29" s="45">
        <v>4290</v>
      </c>
      <c r="F29" s="44">
        <v>61</v>
      </c>
      <c r="G29" s="45">
        <v>17000</v>
      </c>
      <c r="H29" s="44">
        <v>29</v>
      </c>
      <c r="I29" s="45">
        <v>6855</v>
      </c>
      <c r="J29" s="44">
        <v>90</v>
      </c>
      <c r="K29" s="45">
        <v>23771</v>
      </c>
      <c r="L29" s="44">
        <v>16</v>
      </c>
      <c r="M29" s="45">
        <v>4000</v>
      </c>
      <c r="N29" s="44">
        <v>0</v>
      </c>
      <c r="O29" s="45">
        <v>0</v>
      </c>
      <c r="P29" s="124">
        <v>0</v>
      </c>
      <c r="Q29" s="125">
        <v>0</v>
      </c>
      <c r="R29" s="124">
        <v>0</v>
      </c>
      <c r="S29" s="125">
        <v>0</v>
      </c>
      <c r="T29" s="124">
        <v>17</v>
      </c>
      <c r="U29" s="125">
        <v>3050</v>
      </c>
      <c r="V29" s="261"/>
      <c r="W29" s="262"/>
      <c r="X29" s="263"/>
      <c r="Y29" s="262"/>
      <c r="Z29" s="263"/>
      <c r="AA29" s="264"/>
      <c r="AB29" s="50">
        <f>SUMIF($D$2:$AA$2, "No. of Dwelling Units Approved", D29:AA29)</f>
        <v>229</v>
      </c>
      <c r="AC29" s="51">
        <f t="shared" ref="AC29" si="4">SUMIF($D$2:$AA$2, "Value of Approvals ($000)", D29:AA29)</f>
        <v>58966</v>
      </c>
      <c r="AD29" s="18"/>
      <c r="AF29" s="28"/>
      <c r="AG29" s="28"/>
      <c r="AH29" s="18"/>
      <c r="AI29" s="18"/>
      <c r="AJ29" s="18"/>
      <c r="AK29" s="28"/>
      <c r="AL29" s="28"/>
      <c r="AM29" s="18"/>
      <c r="AO29" s="18"/>
    </row>
    <row r="30" spans="1:84" x14ac:dyDescent="0.2">
      <c r="A30" s="3"/>
      <c r="B30" s="3"/>
      <c r="C30" s="3" t="s">
        <v>19</v>
      </c>
      <c r="D30" s="44">
        <v>69</v>
      </c>
      <c r="E30" s="45">
        <v>27647</v>
      </c>
      <c r="F30" s="44">
        <v>106</v>
      </c>
      <c r="G30" s="45">
        <v>35816</v>
      </c>
      <c r="H30" s="44">
        <v>81</v>
      </c>
      <c r="I30" s="45">
        <v>34007</v>
      </c>
      <c r="J30" s="44">
        <v>132</v>
      </c>
      <c r="K30" s="45">
        <v>44908</v>
      </c>
      <c r="L30" s="44">
        <v>109</v>
      </c>
      <c r="M30" s="45">
        <v>54332</v>
      </c>
      <c r="N30" s="44">
        <v>45</v>
      </c>
      <c r="O30" s="45">
        <v>20960</v>
      </c>
      <c r="P30" s="124">
        <v>44</v>
      </c>
      <c r="Q30" s="125">
        <v>13009</v>
      </c>
      <c r="R30" s="124">
        <v>75</v>
      </c>
      <c r="S30" s="125">
        <v>25255</v>
      </c>
      <c r="T30" s="124">
        <v>47</v>
      </c>
      <c r="U30" s="125">
        <v>16336</v>
      </c>
      <c r="V30" s="261"/>
      <c r="W30" s="262"/>
      <c r="X30" s="263"/>
      <c r="Y30" s="262"/>
      <c r="Z30" s="263"/>
      <c r="AA30" s="264"/>
      <c r="AB30" s="50">
        <f>SUMIF($D$2:$AA$2, "No. of Dwelling Units Approved", D30:AA30)</f>
        <v>708</v>
      </c>
      <c r="AC30" s="51">
        <f t="shared" si="0"/>
        <v>272270</v>
      </c>
      <c r="AD30" s="18"/>
      <c r="AF30" s="28"/>
      <c r="AG30" s="28"/>
      <c r="AH30" s="28"/>
      <c r="AI30" s="18"/>
      <c r="AJ30" s="28"/>
      <c r="AK30" s="28"/>
      <c r="AL30" s="28"/>
      <c r="AM30" s="18"/>
      <c r="AO30" s="18"/>
    </row>
    <row r="31" spans="1:84" x14ac:dyDescent="0.2">
      <c r="A31" s="3"/>
      <c r="B31" s="3"/>
      <c r="C31" s="3" t="s">
        <v>14</v>
      </c>
      <c r="D31" s="44" t="s">
        <v>22</v>
      </c>
      <c r="E31" s="45">
        <v>8517</v>
      </c>
      <c r="F31" s="44" t="s">
        <v>22</v>
      </c>
      <c r="G31" s="45">
        <v>7164</v>
      </c>
      <c r="H31" s="44" t="s">
        <v>22</v>
      </c>
      <c r="I31" s="45">
        <v>6982</v>
      </c>
      <c r="J31" s="44" t="s">
        <v>22</v>
      </c>
      <c r="K31" s="45">
        <v>6275</v>
      </c>
      <c r="L31" s="44" t="s">
        <v>22</v>
      </c>
      <c r="M31" s="45">
        <v>9467</v>
      </c>
      <c r="N31" s="44" t="s">
        <v>22</v>
      </c>
      <c r="O31" s="45">
        <v>7624</v>
      </c>
      <c r="P31" s="124" t="s">
        <v>22</v>
      </c>
      <c r="Q31" s="125">
        <v>5665</v>
      </c>
      <c r="R31" s="124" t="s">
        <v>22</v>
      </c>
      <c r="S31" s="125">
        <v>5452</v>
      </c>
      <c r="T31" s="124" t="s">
        <v>22</v>
      </c>
      <c r="U31" s="125">
        <v>5689</v>
      </c>
      <c r="V31" s="265"/>
      <c r="W31" s="266"/>
      <c r="X31" s="267"/>
      <c r="Y31" s="266"/>
      <c r="Z31" s="267"/>
      <c r="AA31" s="268"/>
      <c r="AB31" s="52" t="s">
        <v>22</v>
      </c>
      <c r="AC31" s="51">
        <f t="shared" si="0"/>
        <v>62835</v>
      </c>
      <c r="AD31" s="18"/>
      <c r="AF31" s="28"/>
      <c r="AG31" s="28"/>
      <c r="AH31" s="28"/>
      <c r="AI31" s="18"/>
      <c r="AJ31" s="28"/>
      <c r="AK31" s="28"/>
      <c r="AL31" s="28"/>
      <c r="AM31" s="18"/>
      <c r="AO31" s="18"/>
    </row>
    <row r="32" spans="1:84" x14ac:dyDescent="0.2">
      <c r="A32" s="3"/>
      <c r="B32" s="3"/>
      <c r="C32" s="3" t="s">
        <v>15</v>
      </c>
      <c r="D32" s="44" t="s">
        <v>22</v>
      </c>
      <c r="E32" s="45">
        <v>36164</v>
      </c>
      <c r="F32" s="44" t="s">
        <v>22</v>
      </c>
      <c r="G32" s="45">
        <v>42980</v>
      </c>
      <c r="H32" s="44" t="s">
        <v>22</v>
      </c>
      <c r="I32" s="45">
        <v>40989</v>
      </c>
      <c r="J32" s="44" t="s">
        <v>22</v>
      </c>
      <c r="K32" s="45">
        <v>51183</v>
      </c>
      <c r="L32" s="44" t="s">
        <v>22</v>
      </c>
      <c r="M32" s="45">
        <v>63799</v>
      </c>
      <c r="N32" s="44" t="s">
        <v>22</v>
      </c>
      <c r="O32" s="45">
        <v>28584</v>
      </c>
      <c r="P32" s="124" t="s">
        <v>22</v>
      </c>
      <c r="Q32" s="125">
        <v>18674</v>
      </c>
      <c r="R32" s="124" t="s">
        <v>22</v>
      </c>
      <c r="S32" s="125">
        <v>30707</v>
      </c>
      <c r="T32" s="124" t="s">
        <v>22</v>
      </c>
      <c r="U32" s="125">
        <v>22025</v>
      </c>
      <c r="V32" s="265"/>
      <c r="W32" s="266"/>
      <c r="X32" s="267"/>
      <c r="Y32" s="266"/>
      <c r="Z32" s="267"/>
      <c r="AA32" s="268"/>
      <c r="AB32" s="52" t="s">
        <v>22</v>
      </c>
      <c r="AC32" s="51">
        <f t="shared" si="0"/>
        <v>335105</v>
      </c>
      <c r="AD32" s="18"/>
      <c r="AF32" s="28"/>
      <c r="AG32" s="28"/>
      <c r="AH32" s="28"/>
      <c r="AI32" s="18"/>
      <c r="AJ32" s="28"/>
      <c r="AK32" s="28"/>
      <c r="AL32" s="28"/>
      <c r="AM32" s="18"/>
      <c r="AO32" s="18"/>
    </row>
    <row r="33" spans="1:44" x14ac:dyDescent="0.2">
      <c r="A33" s="3"/>
      <c r="B33" s="3"/>
      <c r="C33" s="3" t="s">
        <v>16</v>
      </c>
      <c r="D33" s="44" t="s">
        <v>22</v>
      </c>
      <c r="E33" s="45">
        <v>19607</v>
      </c>
      <c r="F33" s="44" t="s">
        <v>22</v>
      </c>
      <c r="G33" s="45">
        <v>4177</v>
      </c>
      <c r="H33" s="44" t="s">
        <v>22</v>
      </c>
      <c r="I33" s="45">
        <v>6003</v>
      </c>
      <c r="J33" s="44" t="s">
        <v>22</v>
      </c>
      <c r="K33" s="45">
        <v>33776</v>
      </c>
      <c r="L33" s="44" t="s">
        <v>22</v>
      </c>
      <c r="M33" s="45">
        <v>36639</v>
      </c>
      <c r="N33" s="44" t="s">
        <v>22</v>
      </c>
      <c r="O33" s="45">
        <v>23205</v>
      </c>
      <c r="P33" s="124" t="s">
        <v>22</v>
      </c>
      <c r="Q33" s="125">
        <v>25739</v>
      </c>
      <c r="R33" s="124" t="s">
        <v>22</v>
      </c>
      <c r="S33" s="125">
        <v>43555</v>
      </c>
      <c r="T33" s="124" t="s">
        <v>22</v>
      </c>
      <c r="U33" s="125">
        <v>143598</v>
      </c>
      <c r="V33" s="265"/>
      <c r="W33" s="266"/>
      <c r="X33" s="267"/>
      <c r="Y33" s="266"/>
      <c r="Z33" s="267"/>
      <c r="AA33" s="268"/>
      <c r="AB33" s="52" t="s">
        <v>22</v>
      </c>
      <c r="AC33" s="51">
        <f t="shared" si="0"/>
        <v>336299</v>
      </c>
      <c r="AD33" s="18"/>
      <c r="AF33" s="28"/>
      <c r="AG33" s="28"/>
      <c r="AH33" s="28"/>
      <c r="AI33" s="18"/>
      <c r="AJ33" s="28"/>
      <c r="AK33" s="28"/>
      <c r="AL33" s="28"/>
      <c r="AM33" s="18"/>
      <c r="AO33" s="18"/>
    </row>
    <row r="34" spans="1:44" x14ac:dyDescent="0.2">
      <c r="A34" s="3"/>
      <c r="B34" s="3"/>
      <c r="C34" s="3" t="s">
        <v>17</v>
      </c>
      <c r="D34" s="44" t="s">
        <v>22</v>
      </c>
      <c r="E34" s="45">
        <v>55772</v>
      </c>
      <c r="F34" s="44" t="s">
        <v>22</v>
      </c>
      <c r="G34" s="45">
        <v>47157</v>
      </c>
      <c r="H34" s="44" t="s">
        <v>22</v>
      </c>
      <c r="I34" s="45">
        <v>46992</v>
      </c>
      <c r="J34" s="44" t="s">
        <v>22</v>
      </c>
      <c r="K34" s="45">
        <v>84959</v>
      </c>
      <c r="L34" s="44" t="s">
        <v>22</v>
      </c>
      <c r="M34" s="45">
        <v>100438</v>
      </c>
      <c r="N34" s="44" t="s">
        <v>22</v>
      </c>
      <c r="O34" s="45">
        <v>51789</v>
      </c>
      <c r="P34" s="124" t="s">
        <v>22</v>
      </c>
      <c r="Q34" s="125">
        <v>44413</v>
      </c>
      <c r="R34" s="124" t="s">
        <v>22</v>
      </c>
      <c r="S34" s="125">
        <v>74262</v>
      </c>
      <c r="T34" s="124" t="s">
        <v>22</v>
      </c>
      <c r="U34" s="125">
        <v>165622</v>
      </c>
      <c r="V34" s="265"/>
      <c r="W34" s="266"/>
      <c r="X34" s="267"/>
      <c r="Y34" s="266"/>
      <c r="Z34" s="267"/>
      <c r="AA34" s="268"/>
      <c r="AB34" s="52" t="s">
        <v>22</v>
      </c>
      <c r="AC34" s="51">
        <f t="shared" si="0"/>
        <v>671404</v>
      </c>
      <c r="AD34" s="18"/>
      <c r="AF34" s="28"/>
      <c r="AG34" s="28"/>
      <c r="AH34" s="18"/>
      <c r="AI34" s="18"/>
      <c r="AJ34" s="18"/>
      <c r="AK34" s="28"/>
      <c r="AL34" s="28"/>
    </row>
    <row r="35" spans="1:44" x14ac:dyDescent="0.2">
      <c r="A35" s="2">
        <v>305</v>
      </c>
      <c r="B35" s="2" t="s">
        <v>8</v>
      </c>
      <c r="C35" s="2" t="s">
        <v>18</v>
      </c>
      <c r="D35" s="40">
        <v>25</v>
      </c>
      <c r="E35" s="41">
        <v>15319</v>
      </c>
      <c r="F35" s="40">
        <v>36</v>
      </c>
      <c r="G35" s="41">
        <v>17948</v>
      </c>
      <c r="H35" s="40">
        <v>33</v>
      </c>
      <c r="I35" s="41">
        <v>20363</v>
      </c>
      <c r="J35" s="40">
        <v>32</v>
      </c>
      <c r="K35" s="41">
        <v>20600</v>
      </c>
      <c r="L35" s="40">
        <v>22</v>
      </c>
      <c r="M35" s="41">
        <v>18597</v>
      </c>
      <c r="N35" s="40">
        <v>24</v>
      </c>
      <c r="O35" s="41">
        <v>14120</v>
      </c>
      <c r="P35" s="70">
        <v>15</v>
      </c>
      <c r="Q35" s="66">
        <v>10854</v>
      </c>
      <c r="R35" s="70">
        <v>29</v>
      </c>
      <c r="S35" s="66">
        <v>21405</v>
      </c>
      <c r="T35" s="70">
        <v>23</v>
      </c>
      <c r="U35" s="66">
        <v>15647</v>
      </c>
      <c r="V35" s="261"/>
      <c r="W35" s="262"/>
      <c r="X35" s="263"/>
      <c r="Y35" s="262"/>
      <c r="Z35" s="263"/>
      <c r="AA35" s="264"/>
      <c r="AB35" s="42">
        <f>SUMIF($D$2:$AA$2, "No. of Dwelling Units Approved", D35:AA35)</f>
        <v>239</v>
      </c>
      <c r="AC35" s="43">
        <f t="shared" si="0"/>
        <v>154853</v>
      </c>
      <c r="AD35" s="18"/>
      <c r="AF35" s="28"/>
      <c r="AG35" s="28"/>
      <c r="AH35" s="28"/>
      <c r="AI35" s="18"/>
      <c r="AJ35" s="28"/>
      <c r="AK35" s="28"/>
      <c r="AL35" s="28"/>
    </row>
    <row r="36" spans="1:44" x14ac:dyDescent="0.2">
      <c r="A36" s="2"/>
      <c r="B36" s="2"/>
      <c r="C36" s="2" t="s">
        <v>109</v>
      </c>
      <c r="D36" s="40">
        <v>11</v>
      </c>
      <c r="E36" s="41">
        <v>4725</v>
      </c>
      <c r="F36" s="40">
        <v>32</v>
      </c>
      <c r="G36" s="41">
        <v>10305</v>
      </c>
      <c r="H36" s="40">
        <v>17</v>
      </c>
      <c r="I36" s="41">
        <v>7154</v>
      </c>
      <c r="J36" s="40">
        <v>7</v>
      </c>
      <c r="K36" s="41">
        <v>1680</v>
      </c>
      <c r="L36" s="40">
        <v>22</v>
      </c>
      <c r="M36" s="41">
        <v>5911</v>
      </c>
      <c r="N36" s="40">
        <v>5</v>
      </c>
      <c r="O36" s="41">
        <v>1953</v>
      </c>
      <c r="P36" s="70">
        <v>24</v>
      </c>
      <c r="Q36" s="66">
        <v>7590</v>
      </c>
      <c r="R36" s="70">
        <v>8</v>
      </c>
      <c r="S36" s="66">
        <v>2821</v>
      </c>
      <c r="T36" s="70">
        <v>2</v>
      </c>
      <c r="U36" s="66">
        <v>991</v>
      </c>
      <c r="V36" s="261"/>
      <c r="W36" s="262"/>
      <c r="X36" s="263"/>
      <c r="Y36" s="262"/>
      <c r="Z36" s="263"/>
      <c r="AA36" s="264"/>
      <c r="AB36" s="42">
        <f>SUMIF($D$2:$AA$2, "No. of Dwelling Units Approved", D36:AA36)</f>
        <v>128</v>
      </c>
      <c r="AC36" s="43">
        <f t="shared" si="0"/>
        <v>43130</v>
      </c>
      <c r="AD36" s="18"/>
      <c r="AF36" s="28"/>
      <c r="AG36" s="28"/>
      <c r="AH36" s="28"/>
      <c r="AI36" s="18"/>
      <c r="AJ36" s="28"/>
      <c r="AK36" s="28"/>
      <c r="AL36" s="28"/>
    </row>
    <row r="37" spans="1:44" x14ac:dyDescent="0.2">
      <c r="A37" s="2"/>
      <c r="B37" s="2"/>
      <c r="C37" s="2" t="s">
        <v>110</v>
      </c>
      <c r="D37" s="40">
        <v>202</v>
      </c>
      <c r="E37" s="41">
        <v>108400</v>
      </c>
      <c r="F37" s="40">
        <v>52</v>
      </c>
      <c r="G37" s="41">
        <v>11000</v>
      </c>
      <c r="H37" s="40">
        <v>323</v>
      </c>
      <c r="I37" s="41">
        <v>101739</v>
      </c>
      <c r="J37" s="40">
        <v>44</v>
      </c>
      <c r="K37" s="41">
        <v>25250</v>
      </c>
      <c r="L37" s="40">
        <v>47</v>
      </c>
      <c r="M37" s="41">
        <v>16600</v>
      </c>
      <c r="N37" s="40">
        <v>360</v>
      </c>
      <c r="O37" s="41">
        <v>114879</v>
      </c>
      <c r="P37" s="70">
        <v>195</v>
      </c>
      <c r="Q37" s="66">
        <v>55326</v>
      </c>
      <c r="R37" s="70">
        <v>12</v>
      </c>
      <c r="S37" s="66">
        <v>7315</v>
      </c>
      <c r="T37" s="70">
        <v>13</v>
      </c>
      <c r="U37" s="66">
        <v>8215</v>
      </c>
      <c r="V37" s="261"/>
      <c r="W37" s="262"/>
      <c r="X37" s="263"/>
      <c r="Y37" s="262"/>
      <c r="Z37" s="263"/>
      <c r="AA37" s="264"/>
      <c r="AB37" s="42">
        <f>SUMIF($D$2:$AA$2, "No. of Dwelling Units Approved", D37:AA37)</f>
        <v>1248</v>
      </c>
      <c r="AC37" s="43">
        <f t="shared" ref="AC37" si="5">SUMIF($D$2:$AA$2, "Value of Approvals ($000)", D37:AA37)</f>
        <v>448724</v>
      </c>
      <c r="AD37" s="18"/>
      <c r="AF37" s="28"/>
      <c r="AG37" s="28"/>
      <c r="AH37" s="28"/>
      <c r="AI37" s="18"/>
      <c r="AJ37" s="28"/>
      <c r="AK37" s="28"/>
      <c r="AL37" s="28"/>
    </row>
    <row r="38" spans="1:44" x14ac:dyDescent="0.2">
      <c r="A38" s="2"/>
      <c r="B38" s="2"/>
      <c r="C38" s="2" t="s">
        <v>19</v>
      </c>
      <c r="D38" s="40">
        <v>238</v>
      </c>
      <c r="E38" s="41">
        <v>128444</v>
      </c>
      <c r="F38" s="40">
        <v>120</v>
      </c>
      <c r="G38" s="41">
        <v>39253</v>
      </c>
      <c r="H38" s="40">
        <v>373</v>
      </c>
      <c r="I38" s="41">
        <v>129257</v>
      </c>
      <c r="J38" s="40">
        <v>83</v>
      </c>
      <c r="K38" s="41">
        <v>47530</v>
      </c>
      <c r="L38" s="40">
        <v>91</v>
      </c>
      <c r="M38" s="41">
        <v>41108</v>
      </c>
      <c r="N38" s="40">
        <v>389</v>
      </c>
      <c r="O38" s="41">
        <v>130952</v>
      </c>
      <c r="P38" s="70">
        <v>234</v>
      </c>
      <c r="Q38" s="66">
        <v>73770</v>
      </c>
      <c r="R38" s="70">
        <v>49</v>
      </c>
      <c r="S38" s="66">
        <v>31542</v>
      </c>
      <c r="T38" s="70">
        <v>38</v>
      </c>
      <c r="U38" s="66">
        <v>24853</v>
      </c>
      <c r="V38" s="261"/>
      <c r="W38" s="262"/>
      <c r="X38" s="263"/>
      <c r="Y38" s="262"/>
      <c r="Z38" s="263"/>
      <c r="AA38" s="264"/>
      <c r="AB38" s="42">
        <f>SUMIF($D$2:$AA$2, "No. of Dwelling Units Approved", D38:AA38)</f>
        <v>1615</v>
      </c>
      <c r="AC38" s="43">
        <f t="shared" si="0"/>
        <v>646709</v>
      </c>
      <c r="AD38" s="18"/>
      <c r="AF38" s="28"/>
      <c r="AG38" s="28"/>
      <c r="AH38" s="18"/>
      <c r="AI38" s="18"/>
      <c r="AJ38" s="18"/>
      <c r="AK38" s="28"/>
      <c r="AL38" s="28"/>
    </row>
    <row r="39" spans="1:44" x14ac:dyDescent="0.2">
      <c r="A39" s="2"/>
      <c r="B39" s="2"/>
      <c r="C39" s="2" t="s">
        <v>14</v>
      </c>
      <c r="D39" s="40" t="s">
        <v>22</v>
      </c>
      <c r="E39" s="41">
        <v>30645</v>
      </c>
      <c r="F39" s="40" t="s">
        <v>22</v>
      </c>
      <c r="G39" s="41">
        <v>27269</v>
      </c>
      <c r="H39" s="40" t="s">
        <v>22</v>
      </c>
      <c r="I39" s="41">
        <v>27311</v>
      </c>
      <c r="J39" s="40" t="s">
        <v>22</v>
      </c>
      <c r="K39" s="41">
        <v>36825</v>
      </c>
      <c r="L39" s="40" t="s">
        <v>22</v>
      </c>
      <c r="M39" s="41">
        <v>30589</v>
      </c>
      <c r="N39" s="40" t="s">
        <v>22</v>
      </c>
      <c r="O39" s="41">
        <v>23321</v>
      </c>
      <c r="P39" s="70" t="s">
        <v>22</v>
      </c>
      <c r="Q39" s="66">
        <v>13696</v>
      </c>
      <c r="R39" s="66" t="s">
        <v>22</v>
      </c>
      <c r="S39" s="66">
        <v>32940</v>
      </c>
      <c r="T39" s="66" t="s">
        <v>22</v>
      </c>
      <c r="U39" s="66">
        <v>20200</v>
      </c>
      <c r="V39" s="265"/>
      <c r="W39" s="266"/>
      <c r="X39" s="267"/>
      <c r="Y39" s="266"/>
      <c r="Z39" s="267"/>
      <c r="AA39" s="268"/>
      <c r="AB39" s="42" t="s">
        <v>22</v>
      </c>
      <c r="AC39" s="43">
        <f t="shared" si="0"/>
        <v>242796</v>
      </c>
      <c r="AD39" s="18"/>
      <c r="AF39" s="28"/>
      <c r="AG39" s="28"/>
      <c r="AH39" s="28"/>
      <c r="AI39" s="18"/>
      <c r="AJ39" s="28"/>
      <c r="AK39" s="28"/>
      <c r="AL39" s="28"/>
    </row>
    <row r="40" spans="1:44" x14ac:dyDescent="0.2">
      <c r="A40" s="2"/>
      <c r="B40" s="2"/>
      <c r="C40" s="2" t="s">
        <v>15</v>
      </c>
      <c r="D40" s="40" t="s">
        <v>22</v>
      </c>
      <c r="E40" s="41">
        <v>159089</v>
      </c>
      <c r="F40" s="40" t="s">
        <v>22</v>
      </c>
      <c r="G40" s="41">
        <v>66522</v>
      </c>
      <c r="H40" s="40" t="s">
        <v>22</v>
      </c>
      <c r="I40" s="41">
        <v>156568</v>
      </c>
      <c r="J40" s="40" t="s">
        <v>22</v>
      </c>
      <c r="K40" s="41">
        <v>84355</v>
      </c>
      <c r="L40" s="40" t="s">
        <v>22</v>
      </c>
      <c r="M40" s="41">
        <v>71697</v>
      </c>
      <c r="N40" s="40" t="s">
        <v>22</v>
      </c>
      <c r="O40" s="41">
        <v>154274</v>
      </c>
      <c r="P40" s="70" t="s">
        <v>22</v>
      </c>
      <c r="Q40" s="66">
        <v>87466</v>
      </c>
      <c r="R40" s="66" t="s">
        <v>22</v>
      </c>
      <c r="S40" s="66">
        <v>64482</v>
      </c>
      <c r="T40" s="66" t="s">
        <v>22</v>
      </c>
      <c r="U40" s="66">
        <v>45052</v>
      </c>
      <c r="V40" s="265"/>
      <c r="W40" s="266"/>
      <c r="X40" s="267"/>
      <c r="Y40" s="266"/>
      <c r="Z40" s="267"/>
      <c r="AA40" s="268"/>
      <c r="AB40" s="42" t="s">
        <v>22</v>
      </c>
      <c r="AC40" s="43">
        <f t="shared" ref="AC40:AC75" si="6">SUMIF($D$2:$AA$2, "Value of Approvals ($000)", D40:AA40)</f>
        <v>889505</v>
      </c>
      <c r="AD40" s="18"/>
      <c r="AF40" s="28"/>
      <c r="AG40" s="28"/>
      <c r="AH40" s="18"/>
      <c r="AI40" s="18"/>
      <c r="AJ40" s="18"/>
      <c r="AK40" s="28"/>
      <c r="AL40" s="28"/>
    </row>
    <row r="41" spans="1:44" x14ac:dyDescent="0.2">
      <c r="A41" s="2"/>
      <c r="B41" s="2"/>
      <c r="C41" s="2" t="s">
        <v>16</v>
      </c>
      <c r="D41" s="40" t="s">
        <v>22</v>
      </c>
      <c r="E41" s="41">
        <v>80860</v>
      </c>
      <c r="F41" s="40" t="s">
        <v>22</v>
      </c>
      <c r="G41" s="41">
        <v>59114</v>
      </c>
      <c r="H41" s="40" t="s">
        <v>22</v>
      </c>
      <c r="I41" s="41">
        <v>47811</v>
      </c>
      <c r="J41" s="40" t="s">
        <v>22</v>
      </c>
      <c r="K41" s="41">
        <v>82912</v>
      </c>
      <c r="L41" s="40" t="s">
        <v>22</v>
      </c>
      <c r="M41" s="41">
        <v>128178</v>
      </c>
      <c r="N41" s="40" t="s">
        <v>22</v>
      </c>
      <c r="O41" s="41">
        <v>61517</v>
      </c>
      <c r="P41" s="70" t="s">
        <v>22</v>
      </c>
      <c r="Q41" s="66">
        <v>38575</v>
      </c>
      <c r="R41" s="66" t="s">
        <v>22</v>
      </c>
      <c r="S41" s="66">
        <v>76737</v>
      </c>
      <c r="T41" s="66" t="s">
        <v>22</v>
      </c>
      <c r="U41" s="66">
        <v>57986</v>
      </c>
      <c r="V41" s="265"/>
      <c r="W41" s="266"/>
      <c r="X41" s="267"/>
      <c r="Y41" s="266"/>
      <c r="Z41" s="267"/>
      <c r="AA41" s="268"/>
      <c r="AB41" s="42" t="s">
        <v>22</v>
      </c>
      <c r="AC41" s="43">
        <f t="shared" si="6"/>
        <v>633690</v>
      </c>
      <c r="AD41" s="18"/>
      <c r="AH41" s="18"/>
      <c r="AI41" s="18"/>
      <c r="AJ41" s="18"/>
      <c r="AK41" s="28"/>
      <c r="AL41" s="28"/>
    </row>
    <row r="42" spans="1:44" x14ac:dyDescent="0.2">
      <c r="A42" s="2"/>
      <c r="B42" s="2"/>
      <c r="C42" s="2" t="s">
        <v>17</v>
      </c>
      <c r="D42" s="40" t="s">
        <v>22</v>
      </c>
      <c r="E42" s="41">
        <v>239949</v>
      </c>
      <c r="F42" s="40" t="s">
        <v>22</v>
      </c>
      <c r="G42" s="41">
        <v>125636</v>
      </c>
      <c r="H42" s="40" t="s">
        <v>22</v>
      </c>
      <c r="I42" s="41">
        <v>204379</v>
      </c>
      <c r="J42" s="40" t="s">
        <v>22</v>
      </c>
      <c r="K42" s="41">
        <v>167266</v>
      </c>
      <c r="L42" s="40" t="s">
        <v>22</v>
      </c>
      <c r="M42" s="41">
        <v>199875</v>
      </c>
      <c r="N42" s="40" t="s">
        <v>22</v>
      </c>
      <c r="O42" s="41">
        <v>215790</v>
      </c>
      <c r="P42" s="70" t="s">
        <v>22</v>
      </c>
      <c r="Q42" s="66">
        <v>126041</v>
      </c>
      <c r="R42" s="66" t="s">
        <v>22</v>
      </c>
      <c r="S42" s="66">
        <v>141219</v>
      </c>
      <c r="T42" s="66" t="s">
        <v>22</v>
      </c>
      <c r="U42" s="66">
        <v>103038</v>
      </c>
      <c r="V42" s="265"/>
      <c r="W42" s="266"/>
      <c r="X42" s="267"/>
      <c r="Y42" s="266"/>
      <c r="Z42" s="267"/>
      <c r="AA42" s="268"/>
      <c r="AB42" s="42" t="s">
        <v>22</v>
      </c>
      <c r="AC42" s="43">
        <f t="shared" si="6"/>
        <v>1523193</v>
      </c>
      <c r="AD42" s="18"/>
      <c r="AH42" s="18"/>
      <c r="AI42" s="18"/>
      <c r="AJ42" s="18"/>
      <c r="AK42" s="28"/>
      <c r="AL42" s="28"/>
    </row>
    <row r="43" spans="1:44" s="7" customFormat="1" x14ac:dyDescent="0.2">
      <c r="A43" s="230" t="s">
        <v>63</v>
      </c>
      <c r="B43" s="10" t="s">
        <v>106</v>
      </c>
      <c r="C43" s="10" t="s">
        <v>18</v>
      </c>
      <c r="D43" s="46">
        <f t="shared" ref="D43:AA43" si="7">D3+D11+D19+D27+D35</f>
        <v>311</v>
      </c>
      <c r="E43" s="47">
        <f t="shared" si="7"/>
        <v>127339</v>
      </c>
      <c r="F43" s="46">
        <f t="shared" si="7"/>
        <v>357</v>
      </c>
      <c r="G43" s="47">
        <f t="shared" si="7"/>
        <v>132255</v>
      </c>
      <c r="H43" s="46">
        <f t="shared" si="7"/>
        <v>315</v>
      </c>
      <c r="I43" s="47">
        <f t="shared" si="7"/>
        <v>127159</v>
      </c>
      <c r="J43" s="46">
        <f t="shared" si="7"/>
        <v>272</v>
      </c>
      <c r="K43" s="47">
        <f t="shared" si="7"/>
        <v>120321</v>
      </c>
      <c r="L43" s="46">
        <f t="shared" si="7"/>
        <v>300</v>
      </c>
      <c r="M43" s="47">
        <f t="shared" si="7"/>
        <v>115501</v>
      </c>
      <c r="N43" s="46">
        <f t="shared" si="7"/>
        <v>238</v>
      </c>
      <c r="O43" s="47">
        <f t="shared" si="7"/>
        <v>106571</v>
      </c>
      <c r="P43" s="117">
        <f t="shared" si="7"/>
        <v>197</v>
      </c>
      <c r="Q43" s="117">
        <f t="shared" si="7"/>
        <v>76065</v>
      </c>
      <c r="R43" s="117">
        <f t="shared" si="7"/>
        <v>299</v>
      </c>
      <c r="S43" s="117">
        <f t="shared" si="7"/>
        <v>126493</v>
      </c>
      <c r="T43" s="117">
        <f t="shared" si="7"/>
        <v>280</v>
      </c>
      <c r="U43" s="117">
        <f t="shared" si="7"/>
        <v>114804</v>
      </c>
      <c r="V43" s="261"/>
      <c r="W43" s="262"/>
      <c r="X43" s="263"/>
      <c r="Y43" s="262"/>
      <c r="Z43" s="263"/>
      <c r="AA43" s="264"/>
      <c r="AB43" s="46">
        <f>SUMIF($D$2:$AA$2, "No. of Dwelling Units Approved", D43:AA43)</f>
        <v>2569</v>
      </c>
      <c r="AC43" s="47">
        <f t="shared" si="6"/>
        <v>1046508</v>
      </c>
      <c r="AD43" s="108"/>
      <c r="AE43" s="1"/>
      <c r="AF43" s="1"/>
      <c r="AG43" s="1"/>
      <c r="AH43" s="18"/>
      <c r="AI43" s="18"/>
      <c r="AJ43" s="18"/>
      <c r="AK43" s="28"/>
      <c r="AL43" s="28"/>
      <c r="AP43" s="1"/>
      <c r="AQ43" s="1"/>
      <c r="AR43" s="1"/>
    </row>
    <row r="44" spans="1:44" s="7" customFormat="1" x14ac:dyDescent="0.2">
      <c r="A44" s="230"/>
      <c r="B44" s="10"/>
      <c r="C44" s="10" t="s">
        <v>109</v>
      </c>
      <c r="D44" s="46">
        <f t="shared" ref="D44:AA44" si="8">D4+D12+D20+D28+D36</f>
        <v>429</v>
      </c>
      <c r="E44" s="47">
        <f t="shared" si="8"/>
        <v>112521</v>
      </c>
      <c r="F44" s="46">
        <f t="shared" si="8"/>
        <v>311</v>
      </c>
      <c r="G44" s="47">
        <f t="shared" si="8"/>
        <v>85879</v>
      </c>
      <c r="H44" s="46">
        <f t="shared" si="8"/>
        <v>108</v>
      </c>
      <c r="I44" s="47">
        <f t="shared" si="8"/>
        <v>30641</v>
      </c>
      <c r="J44" s="46">
        <f t="shared" si="8"/>
        <v>78</v>
      </c>
      <c r="K44" s="47">
        <f t="shared" si="8"/>
        <v>21974</v>
      </c>
      <c r="L44" s="46">
        <f t="shared" si="8"/>
        <v>367</v>
      </c>
      <c r="M44" s="47">
        <f t="shared" si="8"/>
        <v>120821</v>
      </c>
      <c r="N44" s="46">
        <f t="shared" si="8"/>
        <v>55</v>
      </c>
      <c r="O44" s="47">
        <f t="shared" si="8"/>
        <v>17604</v>
      </c>
      <c r="P44" s="117">
        <f t="shared" si="8"/>
        <v>118</v>
      </c>
      <c r="Q44" s="117">
        <f t="shared" si="8"/>
        <v>29135</v>
      </c>
      <c r="R44" s="117">
        <f t="shared" si="8"/>
        <v>77</v>
      </c>
      <c r="S44" s="117">
        <f t="shared" si="8"/>
        <v>18466</v>
      </c>
      <c r="T44" s="117">
        <f t="shared" si="8"/>
        <v>86</v>
      </c>
      <c r="U44" s="117">
        <f t="shared" si="8"/>
        <v>23805</v>
      </c>
      <c r="V44" s="261"/>
      <c r="W44" s="262"/>
      <c r="X44" s="263"/>
      <c r="Y44" s="262"/>
      <c r="Z44" s="263"/>
      <c r="AA44" s="264"/>
      <c r="AB44" s="46">
        <f>SUMIF($D$2:$AA$2, "No. of Dwelling Units Approved", D44:AA44)</f>
        <v>1629</v>
      </c>
      <c r="AC44" s="47">
        <f t="shared" si="6"/>
        <v>460846</v>
      </c>
      <c r="AD44" s="108"/>
      <c r="AE44" s="1"/>
      <c r="AF44" s="1"/>
      <c r="AG44" s="1"/>
      <c r="AH44" s="18"/>
      <c r="AI44" s="18"/>
      <c r="AJ44" s="18"/>
      <c r="AK44" s="28"/>
      <c r="AL44" s="28"/>
      <c r="AP44" s="1"/>
      <c r="AQ44" s="1"/>
      <c r="AR44" s="1"/>
    </row>
    <row r="45" spans="1:44" s="7" customFormat="1" x14ac:dyDescent="0.2">
      <c r="A45" s="109"/>
      <c r="B45" s="10"/>
      <c r="C45" s="10" t="s">
        <v>110</v>
      </c>
      <c r="D45" s="46">
        <f t="shared" ref="D45:G46" si="9">D5+D13+D21+D29+D37</f>
        <v>218</v>
      </c>
      <c r="E45" s="47">
        <f t="shared" si="9"/>
        <v>112690</v>
      </c>
      <c r="F45" s="46">
        <f t="shared" si="9"/>
        <v>129</v>
      </c>
      <c r="G45" s="47">
        <f t="shared" si="9"/>
        <v>31700</v>
      </c>
      <c r="H45" s="46">
        <f t="shared" ref="H45:O45" si="10">H5+H13+H21+H29+H37</f>
        <v>397</v>
      </c>
      <c r="I45" s="46">
        <f t="shared" si="10"/>
        <v>119394</v>
      </c>
      <c r="J45" s="46">
        <f t="shared" si="10"/>
        <v>154</v>
      </c>
      <c r="K45" s="46">
        <f t="shared" si="10"/>
        <v>53671</v>
      </c>
      <c r="L45" s="46">
        <f t="shared" si="10"/>
        <v>81</v>
      </c>
      <c r="M45" s="46">
        <f t="shared" si="10"/>
        <v>28600</v>
      </c>
      <c r="N45" s="46">
        <f t="shared" si="10"/>
        <v>360</v>
      </c>
      <c r="O45" s="46">
        <f t="shared" si="10"/>
        <v>114879</v>
      </c>
      <c r="P45" s="117">
        <f t="shared" ref="P45:AA45" si="11">P5+P13+P21+P29+P37</f>
        <v>195</v>
      </c>
      <c r="Q45" s="117">
        <f t="shared" si="11"/>
        <v>55326</v>
      </c>
      <c r="R45" s="117">
        <f t="shared" si="11"/>
        <v>88</v>
      </c>
      <c r="S45" s="117">
        <f t="shared" si="11"/>
        <v>24115</v>
      </c>
      <c r="T45" s="117">
        <f t="shared" si="11"/>
        <v>183</v>
      </c>
      <c r="U45" s="117">
        <f t="shared" si="11"/>
        <v>58493</v>
      </c>
      <c r="V45" s="261"/>
      <c r="W45" s="262"/>
      <c r="X45" s="263"/>
      <c r="Y45" s="262"/>
      <c r="Z45" s="263"/>
      <c r="AA45" s="264"/>
      <c r="AB45" s="46">
        <f>SUMIF($D$2:$AA$2, "No. of Dwelling Units Approved", D45:AA45)</f>
        <v>1805</v>
      </c>
      <c r="AC45" s="47">
        <f t="shared" ref="AC45" si="12">SUMIF($D$2:$AA$2, "Value of Approvals ($000)", D45:AA45)</f>
        <v>598868</v>
      </c>
      <c r="AD45" s="108"/>
      <c r="AE45" s="1"/>
      <c r="AF45" s="1"/>
      <c r="AG45" s="1"/>
      <c r="AH45" s="18"/>
      <c r="AI45" s="18"/>
      <c r="AJ45" s="18"/>
      <c r="AK45" s="28"/>
      <c r="AL45" s="28"/>
      <c r="AP45" s="1"/>
      <c r="AQ45" s="1"/>
      <c r="AR45" s="1"/>
    </row>
    <row r="46" spans="1:44" s="7" customFormat="1" x14ac:dyDescent="0.2">
      <c r="A46" s="10"/>
      <c r="B46" s="10"/>
      <c r="C46" s="10" t="s">
        <v>19</v>
      </c>
      <c r="D46" s="46">
        <f t="shared" si="9"/>
        <v>958</v>
      </c>
      <c r="E46" s="47">
        <f t="shared" si="9"/>
        <v>352550</v>
      </c>
      <c r="F46" s="46">
        <f t="shared" si="9"/>
        <v>797</v>
      </c>
      <c r="G46" s="47">
        <f t="shared" ref="G46:I46" si="13">G6+G14+G22+G30+G38</f>
        <v>249834</v>
      </c>
      <c r="H46" s="46">
        <f t="shared" si="13"/>
        <v>820</v>
      </c>
      <c r="I46" s="47">
        <f t="shared" si="13"/>
        <v>277193</v>
      </c>
      <c r="J46" s="46">
        <f t="shared" ref="J46:K46" si="14">J6+J14+J22+J30+J38</f>
        <v>504</v>
      </c>
      <c r="K46" s="47">
        <f t="shared" si="14"/>
        <v>195966</v>
      </c>
      <c r="L46" s="46">
        <f t="shared" ref="L46:AA46" si="15">L6+L14+L22+L30+L38</f>
        <v>748</v>
      </c>
      <c r="M46" s="47">
        <f t="shared" si="15"/>
        <v>264923</v>
      </c>
      <c r="N46" s="46">
        <f t="shared" si="15"/>
        <v>653</v>
      </c>
      <c r="O46" s="47">
        <f t="shared" si="15"/>
        <v>239054</v>
      </c>
      <c r="P46" s="117">
        <f t="shared" si="15"/>
        <v>510</v>
      </c>
      <c r="Q46" s="117">
        <f t="shared" si="15"/>
        <v>160527</v>
      </c>
      <c r="R46" s="117">
        <f t="shared" si="15"/>
        <v>464</v>
      </c>
      <c r="S46" s="117">
        <f t="shared" si="15"/>
        <v>169074</v>
      </c>
      <c r="T46" s="117">
        <f t="shared" si="15"/>
        <v>549</v>
      </c>
      <c r="U46" s="117">
        <f t="shared" si="15"/>
        <v>197101</v>
      </c>
      <c r="V46" s="261"/>
      <c r="W46" s="262"/>
      <c r="X46" s="263"/>
      <c r="Y46" s="262"/>
      <c r="Z46" s="263"/>
      <c r="AA46" s="264"/>
      <c r="AB46" s="46">
        <f>SUMIF($D$2:$AA$2, "No. of Dwelling Units Approved", D46:AA46)</f>
        <v>6003</v>
      </c>
      <c r="AC46" s="47">
        <f t="shared" si="6"/>
        <v>2106222</v>
      </c>
      <c r="AD46" s="108"/>
      <c r="AE46" s="1"/>
      <c r="AF46" s="1"/>
      <c r="AG46" s="1"/>
      <c r="AH46" s="18"/>
      <c r="AI46" s="18"/>
      <c r="AJ46" s="18"/>
      <c r="AK46" s="28"/>
      <c r="AL46" s="28"/>
      <c r="AP46" s="1"/>
      <c r="AQ46" s="1"/>
      <c r="AR46" s="1"/>
    </row>
    <row r="47" spans="1:44" s="7" customFormat="1" x14ac:dyDescent="0.2">
      <c r="A47" s="10"/>
      <c r="B47" s="10"/>
      <c r="C47" s="10" t="s">
        <v>14</v>
      </c>
      <c r="D47" s="46" t="s">
        <v>22</v>
      </c>
      <c r="E47" s="47">
        <f>E7+E15+E23+E31+E39</f>
        <v>66664</v>
      </c>
      <c r="F47" s="46" t="s">
        <v>22</v>
      </c>
      <c r="G47" s="47">
        <f t="shared" ref="G47:I47" si="16">G7+G15+G23+G31+G39</f>
        <v>58530</v>
      </c>
      <c r="H47" s="46" t="s">
        <v>22</v>
      </c>
      <c r="I47" s="47">
        <f t="shared" si="16"/>
        <v>57806</v>
      </c>
      <c r="J47" s="46" t="s">
        <v>22</v>
      </c>
      <c r="K47" s="47">
        <f t="shared" ref="K47" si="17">K7+K15+K23+K31+K39</f>
        <v>69264</v>
      </c>
      <c r="L47" s="46" t="s">
        <v>22</v>
      </c>
      <c r="M47" s="47">
        <f>M7+M15+M23+M31+M39</f>
        <v>62427</v>
      </c>
      <c r="N47" s="46" t="s">
        <v>22</v>
      </c>
      <c r="O47" s="47">
        <f>O7+O15+O23+O31+O39</f>
        <v>44101</v>
      </c>
      <c r="P47" s="117" t="s">
        <v>22</v>
      </c>
      <c r="Q47" s="118">
        <f t="shared" ref="Q47" si="18">Q7+Q15+Q23+Q31+Q39</f>
        <v>28813</v>
      </c>
      <c r="R47" s="117" t="s">
        <v>22</v>
      </c>
      <c r="S47" s="118">
        <f t="shared" ref="S47:U47" si="19">S7+S15+S23+S31+S39</f>
        <v>64668</v>
      </c>
      <c r="T47" s="117" t="s">
        <v>22</v>
      </c>
      <c r="U47" s="118">
        <f t="shared" si="19"/>
        <v>54388</v>
      </c>
      <c r="V47" s="265"/>
      <c r="W47" s="266"/>
      <c r="X47" s="267"/>
      <c r="Y47" s="266"/>
      <c r="Z47" s="267"/>
      <c r="AA47" s="268"/>
      <c r="AB47" s="46" t="s">
        <v>22</v>
      </c>
      <c r="AC47" s="47">
        <f t="shared" si="6"/>
        <v>506661</v>
      </c>
      <c r="AD47" s="108"/>
      <c r="AE47" s="1"/>
      <c r="AF47" s="1"/>
      <c r="AG47" s="1"/>
      <c r="AH47" s="1"/>
      <c r="AI47" s="18"/>
      <c r="AJ47" s="28"/>
      <c r="AK47" s="28"/>
      <c r="AL47" s="28"/>
      <c r="AP47" s="1"/>
      <c r="AQ47" s="1"/>
      <c r="AR47" s="1"/>
    </row>
    <row r="48" spans="1:44" s="7" customFormat="1" x14ac:dyDescent="0.2">
      <c r="A48" s="10"/>
      <c r="B48" s="10"/>
      <c r="C48" s="10" t="s">
        <v>15</v>
      </c>
      <c r="D48" s="46" t="s">
        <v>22</v>
      </c>
      <c r="E48" s="47">
        <f>E8+E16+E24+E32+E40</f>
        <v>419214</v>
      </c>
      <c r="F48" s="46" t="s">
        <v>22</v>
      </c>
      <c r="G48" s="47">
        <f t="shared" ref="G48:I48" si="20">G8+G16+G24+G32+G40</f>
        <v>308364</v>
      </c>
      <c r="H48" s="46" t="s">
        <v>22</v>
      </c>
      <c r="I48" s="47">
        <f t="shared" si="20"/>
        <v>334999</v>
      </c>
      <c r="J48" s="46" t="s">
        <v>22</v>
      </c>
      <c r="K48" s="47">
        <f t="shared" ref="K48" si="21">K8+K16+K24+K32+K40</f>
        <v>265231</v>
      </c>
      <c r="L48" s="46" t="s">
        <v>22</v>
      </c>
      <c r="M48" s="47">
        <f>M8+M16+M24+M32+M40</f>
        <v>327349</v>
      </c>
      <c r="N48" s="46" t="s">
        <v>22</v>
      </c>
      <c r="O48" s="47">
        <f>O8+O16+O24+O32+O40</f>
        <v>283157</v>
      </c>
      <c r="P48" s="117" t="s">
        <v>22</v>
      </c>
      <c r="Q48" s="118">
        <f t="shared" ref="Q48" si="22">Q8+Q16+Q24+Q32+Q40</f>
        <v>189339</v>
      </c>
      <c r="R48" s="117" t="s">
        <v>22</v>
      </c>
      <c r="S48" s="118">
        <f t="shared" ref="S48:U48" si="23">S8+S16+S24+S32+S40</f>
        <v>233741</v>
      </c>
      <c r="T48" s="117" t="s">
        <v>22</v>
      </c>
      <c r="U48" s="118">
        <f t="shared" si="23"/>
        <v>251488</v>
      </c>
      <c r="V48" s="265"/>
      <c r="W48" s="266"/>
      <c r="X48" s="267"/>
      <c r="Y48" s="266"/>
      <c r="Z48" s="267"/>
      <c r="AA48" s="268"/>
      <c r="AB48" s="46" t="s">
        <v>22</v>
      </c>
      <c r="AC48" s="47">
        <f t="shared" si="6"/>
        <v>2612882</v>
      </c>
      <c r="AD48" s="108"/>
      <c r="AE48" s="1"/>
      <c r="AF48" s="1"/>
      <c r="AG48" s="1"/>
      <c r="AH48" s="1"/>
      <c r="AI48" s="18"/>
      <c r="AJ48" s="28"/>
      <c r="AK48" s="28"/>
      <c r="AL48" s="28"/>
      <c r="AP48" s="1"/>
      <c r="AQ48" s="1"/>
      <c r="AR48" s="1"/>
    </row>
    <row r="49" spans="1:44" s="7" customFormat="1" x14ac:dyDescent="0.2">
      <c r="A49" s="10"/>
      <c r="B49" s="10"/>
      <c r="C49" s="10" t="s">
        <v>16</v>
      </c>
      <c r="D49" s="46" t="s">
        <v>22</v>
      </c>
      <c r="E49" s="47">
        <f>E9+E17+E25+E33+E41</f>
        <v>216813</v>
      </c>
      <c r="F49" s="46" t="s">
        <v>22</v>
      </c>
      <c r="G49" s="47">
        <f t="shared" ref="G49:I49" si="24">G9+G17+G25+G33+G41</f>
        <v>105282</v>
      </c>
      <c r="H49" s="46" t="s">
        <v>22</v>
      </c>
      <c r="I49" s="47">
        <f t="shared" si="24"/>
        <v>146605</v>
      </c>
      <c r="J49" s="46" t="s">
        <v>22</v>
      </c>
      <c r="K49" s="47">
        <f t="shared" ref="K49" si="25">K9+K17+K25+K33+K41</f>
        <v>165603</v>
      </c>
      <c r="L49" s="46" t="s">
        <v>22</v>
      </c>
      <c r="M49" s="47">
        <f>M9+M17+M25+M33+M41</f>
        <v>289153</v>
      </c>
      <c r="N49" s="46" t="s">
        <v>22</v>
      </c>
      <c r="O49" s="47">
        <f>O9+O17+O25+O33+O41</f>
        <v>130371</v>
      </c>
      <c r="P49" s="117" t="s">
        <v>22</v>
      </c>
      <c r="Q49" s="118">
        <f t="shared" ref="Q49" si="26">Q9+Q17+Q25+Q33+Q41</f>
        <v>98532</v>
      </c>
      <c r="R49" s="117" t="s">
        <v>22</v>
      </c>
      <c r="S49" s="118">
        <f t="shared" ref="S49:U49" si="27">S9+S17+S25+S33+S41</f>
        <v>170553</v>
      </c>
      <c r="T49" s="117" t="s">
        <v>22</v>
      </c>
      <c r="U49" s="118">
        <f t="shared" si="27"/>
        <v>348091</v>
      </c>
      <c r="V49" s="265"/>
      <c r="W49" s="266"/>
      <c r="X49" s="267"/>
      <c r="Y49" s="266"/>
      <c r="Z49" s="267"/>
      <c r="AA49" s="268"/>
      <c r="AB49" s="46" t="s">
        <v>22</v>
      </c>
      <c r="AC49" s="47">
        <f t="shared" si="6"/>
        <v>1671003</v>
      </c>
      <c r="AD49" s="108"/>
      <c r="AE49" s="1"/>
      <c r="AF49" s="1"/>
      <c r="AG49" s="1"/>
      <c r="AH49" s="1"/>
      <c r="AI49" s="18"/>
      <c r="AJ49" s="28"/>
      <c r="AK49" s="28"/>
      <c r="AL49" s="28"/>
      <c r="AP49" s="1"/>
      <c r="AQ49" s="1"/>
      <c r="AR49" s="1"/>
    </row>
    <row r="50" spans="1:44" s="7" customFormat="1" x14ac:dyDescent="0.2">
      <c r="A50" s="10"/>
      <c r="B50" s="10"/>
      <c r="C50" s="10" t="s">
        <v>17</v>
      </c>
      <c r="D50" s="46" t="s">
        <v>22</v>
      </c>
      <c r="E50" s="47">
        <f>E10+E18+E26+E34+E42</f>
        <v>636028</v>
      </c>
      <c r="F50" s="46" t="s">
        <v>22</v>
      </c>
      <c r="G50" s="47">
        <f t="shared" ref="G50:I50" si="28">G10+G18+G26+G34+G42</f>
        <v>413645</v>
      </c>
      <c r="H50" s="46" t="s">
        <v>22</v>
      </c>
      <c r="I50" s="47">
        <f t="shared" si="28"/>
        <v>481605</v>
      </c>
      <c r="J50" s="46" t="s">
        <v>22</v>
      </c>
      <c r="K50" s="47">
        <f t="shared" ref="K50" si="29">K10+K18+K26+K34+K42</f>
        <v>430833</v>
      </c>
      <c r="L50" s="46" t="s">
        <v>22</v>
      </c>
      <c r="M50" s="47">
        <f>M10+M18+M26+M34+M42</f>
        <v>616502</v>
      </c>
      <c r="N50" s="46" t="s">
        <v>22</v>
      </c>
      <c r="O50" s="47">
        <f>O10+O18+O26+O34+O42</f>
        <v>413525</v>
      </c>
      <c r="P50" s="117" t="s">
        <v>22</v>
      </c>
      <c r="Q50" s="118">
        <f t="shared" ref="Q50" si="30">Q10+Q18+Q26+Q34+Q42</f>
        <v>287872</v>
      </c>
      <c r="R50" s="117" t="s">
        <v>22</v>
      </c>
      <c r="S50" s="118">
        <f t="shared" ref="S50:U50" si="31">S10+S18+S26+S34+S42</f>
        <v>404295</v>
      </c>
      <c r="T50" s="117" t="s">
        <v>22</v>
      </c>
      <c r="U50" s="118">
        <f t="shared" si="31"/>
        <v>599578</v>
      </c>
      <c r="V50" s="265"/>
      <c r="W50" s="266"/>
      <c r="X50" s="267"/>
      <c r="Y50" s="266"/>
      <c r="Z50" s="267"/>
      <c r="AA50" s="268"/>
      <c r="AB50" s="46" t="s">
        <v>22</v>
      </c>
      <c r="AC50" s="47">
        <f t="shared" si="6"/>
        <v>4283883</v>
      </c>
      <c r="AD50" s="108"/>
      <c r="AE50" s="1"/>
      <c r="AF50" s="1"/>
      <c r="AG50" s="1"/>
      <c r="AH50" s="1"/>
      <c r="AI50" s="18"/>
      <c r="AJ50" s="28"/>
      <c r="AK50" s="28"/>
      <c r="AL50" s="28"/>
      <c r="AP50" s="1"/>
      <c r="AQ50" s="1"/>
      <c r="AR50" s="1"/>
    </row>
    <row r="51" spans="1:44" x14ac:dyDescent="0.2">
      <c r="A51" s="2">
        <v>310</v>
      </c>
      <c r="B51" s="2" t="s">
        <v>9</v>
      </c>
      <c r="C51" s="2" t="s">
        <v>18</v>
      </c>
      <c r="D51" s="40">
        <v>324</v>
      </c>
      <c r="E51" s="41">
        <v>77166</v>
      </c>
      <c r="F51" s="40">
        <v>302</v>
      </c>
      <c r="G51" s="41">
        <v>75041</v>
      </c>
      <c r="H51" s="40">
        <v>251</v>
      </c>
      <c r="I51" s="41">
        <v>62422</v>
      </c>
      <c r="J51" s="40">
        <v>255</v>
      </c>
      <c r="K51" s="41">
        <v>63942</v>
      </c>
      <c r="L51" s="40">
        <v>204</v>
      </c>
      <c r="M51" s="41">
        <v>55197</v>
      </c>
      <c r="N51" s="40">
        <v>141</v>
      </c>
      <c r="O51" s="41">
        <v>35837</v>
      </c>
      <c r="P51" s="70">
        <v>124</v>
      </c>
      <c r="Q51" s="66">
        <v>26440</v>
      </c>
      <c r="R51" s="70">
        <v>219</v>
      </c>
      <c r="S51" s="66">
        <v>48785</v>
      </c>
      <c r="T51" s="70">
        <v>191</v>
      </c>
      <c r="U51" s="66">
        <v>41528</v>
      </c>
      <c r="V51" s="261"/>
      <c r="W51" s="262"/>
      <c r="X51" s="263"/>
      <c r="Y51" s="262"/>
      <c r="Z51" s="263"/>
      <c r="AA51" s="264"/>
      <c r="AB51" s="42">
        <f>SUMIF($D$2:$AA$2, "No. of Dwelling Units Approved", D51:AA51)</f>
        <v>2011</v>
      </c>
      <c r="AC51" s="43">
        <f t="shared" si="6"/>
        <v>486358</v>
      </c>
      <c r="AD51" s="18"/>
      <c r="AH51" s="18"/>
      <c r="AI51" s="18"/>
      <c r="AJ51" s="18"/>
      <c r="AK51" s="28"/>
      <c r="AL51" s="28"/>
      <c r="AM51" s="18"/>
      <c r="AO51" s="18"/>
    </row>
    <row r="52" spans="1:44" x14ac:dyDescent="0.2">
      <c r="A52" s="2"/>
      <c r="B52" s="2"/>
      <c r="C52" s="2" t="s">
        <v>109</v>
      </c>
      <c r="D52" s="40">
        <v>36</v>
      </c>
      <c r="E52" s="41">
        <v>10232</v>
      </c>
      <c r="F52" s="40">
        <v>130</v>
      </c>
      <c r="G52" s="41">
        <v>31719</v>
      </c>
      <c r="H52" s="40">
        <v>4</v>
      </c>
      <c r="I52" s="41">
        <v>459</v>
      </c>
      <c r="J52" s="40">
        <v>53</v>
      </c>
      <c r="K52" s="41">
        <v>13498</v>
      </c>
      <c r="L52" s="40">
        <v>30</v>
      </c>
      <c r="M52" s="41">
        <v>5303</v>
      </c>
      <c r="N52" s="40">
        <v>36</v>
      </c>
      <c r="O52" s="41">
        <v>4477</v>
      </c>
      <c r="P52" s="70">
        <v>0</v>
      </c>
      <c r="Q52" s="66">
        <v>0</v>
      </c>
      <c r="R52" s="70">
        <v>62</v>
      </c>
      <c r="S52" s="66">
        <v>11935</v>
      </c>
      <c r="T52" s="70">
        <v>4</v>
      </c>
      <c r="U52" s="66">
        <v>644</v>
      </c>
      <c r="V52" s="261"/>
      <c r="W52" s="262"/>
      <c r="X52" s="263"/>
      <c r="Y52" s="262"/>
      <c r="Z52" s="263"/>
      <c r="AA52" s="264"/>
      <c r="AB52" s="42">
        <f>SUMIF($D$2:$AA$2, "No. of Dwelling Units Approved", D52:AA52)</f>
        <v>355</v>
      </c>
      <c r="AC52" s="43">
        <f t="shared" si="6"/>
        <v>78267</v>
      </c>
      <c r="AD52" s="18"/>
      <c r="AI52" s="18"/>
      <c r="AJ52" s="28"/>
      <c r="AK52" s="28"/>
      <c r="AL52" s="28"/>
      <c r="AM52" s="18"/>
      <c r="AO52" s="18"/>
    </row>
    <row r="53" spans="1:44" x14ac:dyDescent="0.2">
      <c r="A53" s="2"/>
      <c r="B53" s="2"/>
      <c r="C53" s="2" t="s">
        <v>110</v>
      </c>
      <c r="D53" s="40">
        <v>0</v>
      </c>
      <c r="E53" s="41">
        <v>0</v>
      </c>
      <c r="F53" s="40">
        <v>0</v>
      </c>
      <c r="G53" s="41">
        <v>0</v>
      </c>
      <c r="H53" s="40">
        <v>0</v>
      </c>
      <c r="I53" s="41">
        <v>0</v>
      </c>
      <c r="J53" s="40">
        <v>0</v>
      </c>
      <c r="K53" s="41">
        <v>0</v>
      </c>
      <c r="L53" s="40">
        <v>0</v>
      </c>
      <c r="M53" s="41">
        <v>0</v>
      </c>
      <c r="N53" s="40">
        <v>0</v>
      </c>
      <c r="O53" s="41">
        <v>0</v>
      </c>
      <c r="P53" s="70">
        <v>0</v>
      </c>
      <c r="Q53" s="66">
        <v>0</v>
      </c>
      <c r="R53" s="70">
        <v>0</v>
      </c>
      <c r="S53" s="66">
        <v>0</v>
      </c>
      <c r="T53" s="70">
        <v>0</v>
      </c>
      <c r="U53" s="66">
        <v>0</v>
      </c>
      <c r="V53" s="261"/>
      <c r="W53" s="262"/>
      <c r="X53" s="263"/>
      <c r="Y53" s="262"/>
      <c r="Z53" s="263"/>
      <c r="AA53" s="264"/>
      <c r="AB53" s="42">
        <f>SUMIF($D$2:$AA$2, "No. of Dwelling Units Approved", D53:AA53)</f>
        <v>0</v>
      </c>
      <c r="AC53" s="43">
        <f t="shared" ref="AC53" si="32">SUMIF($D$2:$AA$2, "Value of Approvals ($000)", D53:AA53)</f>
        <v>0</v>
      </c>
      <c r="AD53" s="18"/>
      <c r="AI53" s="18"/>
      <c r="AJ53" s="28"/>
      <c r="AK53" s="28"/>
      <c r="AL53" s="28"/>
      <c r="AM53" s="18"/>
      <c r="AO53" s="18"/>
    </row>
    <row r="54" spans="1:44" x14ac:dyDescent="0.2">
      <c r="A54" s="2"/>
      <c r="B54" s="2"/>
      <c r="C54" s="2" t="s">
        <v>19</v>
      </c>
      <c r="D54" s="40">
        <v>360</v>
      </c>
      <c r="E54" s="41">
        <v>87398</v>
      </c>
      <c r="F54" s="40">
        <v>432</v>
      </c>
      <c r="G54" s="41">
        <v>106760</v>
      </c>
      <c r="H54" s="40">
        <v>255</v>
      </c>
      <c r="I54" s="41">
        <v>62881</v>
      </c>
      <c r="J54" s="40">
        <v>308</v>
      </c>
      <c r="K54" s="41">
        <v>77440</v>
      </c>
      <c r="L54" s="40">
        <v>234</v>
      </c>
      <c r="M54" s="41">
        <v>60500</v>
      </c>
      <c r="N54" s="40">
        <v>177</v>
      </c>
      <c r="O54" s="41">
        <v>40314</v>
      </c>
      <c r="P54" s="70">
        <v>124</v>
      </c>
      <c r="Q54" s="66">
        <v>26440</v>
      </c>
      <c r="R54" s="70">
        <v>281</v>
      </c>
      <c r="S54" s="66">
        <v>60720</v>
      </c>
      <c r="T54" s="70">
        <v>195</v>
      </c>
      <c r="U54" s="66">
        <v>42173</v>
      </c>
      <c r="V54" s="261"/>
      <c r="W54" s="262"/>
      <c r="X54" s="263"/>
      <c r="Y54" s="262"/>
      <c r="Z54" s="263"/>
      <c r="AA54" s="264"/>
      <c r="AB54" s="42">
        <f>SUMIF($D$2:$AA$2, "No. of Dwelling Units Approved", D54:AA54)</f>
        <v>2366</v>
      </c>
      <c r="AC54" s="43">
        <f t="shared" si="6"/>
        <v>564626</v>
      </c>
      <c r="AD54" s="18"/>
      <c r="AI54" s="18"/>
      <c r="AJ54" s="28"/>
      <c r="AK54" s="28"/>
      <c r="AL54" s="28"/>
      <c r="AM54" s="18"/>
      <c r="AO54" s="18"/>
    </row>
    <row r="55" spans="1:44" x14ac:dyDescent="0.2">
      <c r="A55" s="2"/>
      <c r="B55" s="2"/>
      <c r="C55" s="2" t="s">
        <v>14</v>
      </c>
      <c r="D55" s="40" t="s">
        <v>22</v>
      </c>
      <c r="E55" s="41">
        <v>2923</v>
      </c>
      <c r="F55" s="40" t="s">
        <v>22</v>
      </c>
      <c r="G55" s="41">
        <v>4144</v>
      </c>
      <c r="H55" s="40" t="s">
        <v>22</v>
      </c>
      <c r="I55" s="41">
        <v>5525</v>
      </c>
      <c r="J55" s="40" t="s">
        <v>22</v>
      </c>
      <c r="K55" s="41">
        <v>5627</v>
      </c>
      <c r="L55" s="40" t="s">
        <v>22</v>
      </c>
      <c r="M55" s="41">
        <v>4714</v>
      </c>
      <c r="N55" s="40" t="s">
        <v>22</v>
      </c>
      <c r="O55" s="41">
        <v>3961</v>
      </c>
      <c r="P55" s="70" t="s">
        <v>22</v>
      </c>
      <c r="Q55" s="66">
        <v>4569</v>
      </c>
      <c r="R55" s="70" t="s">
        <v>22</v>
      </c>
      <c r="S55" s="66">
        <v>5040</v>
      </c>
      <c r="T55" s="70" t="s">
        <v>22</v>
      </c>
      <c r="U55" s="66">
        <v>3219</v>
      </c>
      <c r="V55" s="265"/>
      <c r="W55" s="266"/>
      <c r="X55" s="267"/>
      <c r="Y55" s="266"/>
      <c r="Z55" s="267"/>
      <c r="AA55" s="268"/>
      <c r="AB55" s="42" t="s">
        <v>22</v>
      </c>
      <c r="AC55" s="43">
        <f t="shared" si="6"/>
        <v>39722</v>
      </c>
      <c r="AD55" s="18"/>
      <c r="AH55" s="18"/>
      <c r="AI55" s="18"/>
      <c r="AJ55" s="18"/>
      <c r="AK55" s="28"/>
      <c r="AL55" s="28"/>
      <c r="AM55" s="18"/>
      <c r="AO55" s="18"/>
    </row>
    <row r="56" spans="1:44" x14ac:dyDescent="0.2">
      <c r="A56" s="2"/>
      <c r="B56" s="2"/>
      <c r="C56" s="2" t="s">
        <v>15</v>
      </c>
      <c r="D56" s="40" t="s">
        <v>22</v>
      </c>
      <c r="E56" s="41">
        <v>90321</v>
      </c>
      <c r="F56" s="40" t="s">
        <v>22</v>
      </c>
      <c r="G56" s="41">
        <v>110904</v>
      </c>
      <c r="H56" s="40" t="s">
        <v>22</v>
      </c>
      <c r="I56" s="41">
        <v>68407</v>
      </c>
      <c r="J56" s="40" t="s">
        <v>22</v>
      </c>
      <c r="K56" s="41">
        <v>83067</v>
      </c>
      <c r="L56" s="40" t="s">
        <v>22</v>
      </c>
      <c r="M56" s="41">
        <v>65215</v>
      </c>
      <c r="N56" s="40" t="s">
        <v>22</v>
      </c>
      <c r="O56" s="41">
        <v>44275</v>
      </c>
      <c r="P56" s="70" t="s">
        <v>22</v>
      </c>
      <c r="Q56" s="66">
        <v>31008</v>
      </c>
      <c r="R56" s="70" t="s">
        <v>22</v>
      </c>
      <c r="S56" s="66">
        <v>65760</v>
      </c>
      <c r="T56" s="70" t="s">
        <v>22</v>
      </c>
      <c r="U56" s="66">
        <v>45392</v>
      </c>
      <c r="V56" s="265"/>
      <c r="W56" s="266"/>
      <c r="X56" s="267"/>
      <c r="Y56" s="266"/>
      <c r="Z56" s="267"/>
      <c r="AA56" s="268"/>
      <c r="AB56" s="42" t="s">
        <v>22</v>
      </c>
      <c r="AC56" s="43">
        <f t="shared" si="6"/>
        <v>604349</v>
      </c>
      <c r="AD56" s="18"/>
      <c r="AI56" s="18"/>
      <c r="AJ56" s="28"/>
      <c r="AK56" s="28"/>
      <c r="AL56" s="28"/>
      <c r="AM56" s="18"/>
      <c r="AO56" s="18"/>
    </row>
    <row r="57" spans="1:44" x14ac:dyDescent="0.2">
      <c r="A57" s="2"/>
      <c r="B57" s="2"/>
      <c r="C57" s="2" t="s">
        <v>16</v>
      </c>
      <c r="D57" s="40" t="s">
        <v>22</v>
      </c>
      <c r="E57" s="41">
        <v>17577</v>
      </c>
      <c r="F57" s="40" t="s">
        <v>22</v>
      </c>
      <c r="G57" s="41">
        <v>100856</v>
      </c>
      <c r="H57" s="40" t="s">
        <v>22</v>
      </c>
      <c r="I57" s="41">
        <v>65791</v>
      </c>
      <c r="J57" s="40" t="s">
        <v>22</v>
      </c>
      <c r="K57" s="41">
        <v>32110</v>
      </c>
      <c r="L57" s="40" t="s">
        <v>22</v>
      </c>
      <c r="M57" s="41">
        <v>8313</v>
      </c>
      <c r="N57" s="40" t="s">
        <v>22</v>
      </c>
      <c r="O57" s="41">
        <v>5377</v>
      </c>
      <c r="P57" s="70" t="s">
        <v>22</v>
      </c>
      <c r="Q57" s="66">
        <v>288591</v>
      </c>
      <c r="R57" s="70" t="s">
        <v>22</v>
      </c>
      <c r="S57" s="66">
        <v>28350</v>
      </c>
      <c r="T57" s="70" t="s">
        <v>22</v>
      </c>
      <c r="U57" s="66">
        <v>21603</v>
      </c>
      <c r="V57" s="265"/>
      <c r="W57" s="266"/>
      <c r="X57" s="267"/>
      <c r="Y57" s="266"/>
      <c r="Z57" s="267"/>
      <c r="AA57" s="268"/>
      <c r="AB57" s="42" t="s">
        <v>22</v>
      </c>
      <c r="AC57" s="43">
        <f t="shared" si="6"/>
        <v>568568</v>
      </c>
      <c r="AD57" s="18"/>
      <c r="AH57" s="18"/>
      <c r="AI57" s="18"/>
      <c r="AJ57" s="18"/>
      <c r="AK57" s="28"/>
      <c r="AL57" s="28"/>
      <c r="AM57" s="18"/>
      <c r="AO57" s="18"/>
    </row>
    <row r="58" spans="1:44" x14ac:dyDescent="0.2">
      <c r="A58" s="2"/>
      <c r="B58" s="2"/>
      <c r="C58" s="2" t="s">
        <v>17</v>
      </c>
      <c r="D58" s="40" t="s">
        <v>22</v>
      </c>
      <c r="E58" s="41">
        <v>107897</v>
      </c>
      <c r="F58" s="40" t="s">
        <v>22</v>
      </c>
      <c r="G58" s="41">
        <v>211760</v>
      </c>
      <c r="H58" s="40" t="s">
        <v>22</v>
      </c>
      <c r="I58" s="41">
        <v>134198</v>
      </c>
      <c r="J58" s="40" t="s">
        <v>22</v>
      </c>
      <c r="K58" s="41">
        <v>115177</v>
      </c>
      <c r="L58" s="40" t="s">
        <v>22</v>
      </c>
      <c r="M58" s="41">
        <v>73528</v>
      </c>
      <c r="N58" s="40" t="s">
        <v>22</v>
      </c>
      <c r="O58" s="41">
        <v>49652</v>
      </c>
      <c r="P58" s="70" t="s">
        <v>22</v>
      </c>
      <c r="Q58" s="66">
        <v>319600</v>
      </c>
      <c r="R58" s="70" t="s">
        <v>22</v>
      </c>
      <c r="S58" s="66">
        <v>94110</v>
      </c>
      <c r="T58" s="70" t="s">
        <v>22</v>
      </c>
      <c r="U58" s="66">
        <v>66995</v>
      </c>
      <c r="V58" s="265"/>
      <c r="W58" s="266"/>
      <c r="X58" s="267"/>
      <c r="Y58" s="266"/>
      <c r="Z58" s="267"/>
      <c r="AA58" s="268"/>
      <c r="AB58" s="42" t="s">
        <v>22</v>
      </c>
      <c r="AC58" s="43">
        <f t="shared" si="6"/>
        <v>1172917</v>
      </c>
      <c r="AD58" s="18"/>
      <c r="AH58" s="18"/>
      <c r="AJ58" s="18"/>
      <c r="AK58" s="28"/>
      <c r="AL58" s="28"/>
      <c r="AM58" s="18"/>
      <c r="AO58" s="18"/>
    </row>
    <row r="59" spans="1:44" x14ac:dyDescent="0.2">
      <c r="A59" s="3">
        <v>311</v>
      </c>
      <c r="B59" s="3" t="s">
        <v>10</v>
      </c>
      <c r="C59" s="3" t="s">
        <v>18</v>
      </c>
      <c r="D59" s="44">
        <v>368</v>
      </c>
      <c r="E59" s="45">
        <v>79651</v>
      </c>
      <c r="F59" s="44">
        <v>235</v>
      </c>
      <c r="G59" s="45">
        <v>56386</v>
      </c>
      <c r="H59" s="44">
        <v>252</v>
      </c>
      <c r="I59" s="45">
        <v>63405</v>
      </c>
      <c r="J59" s="44">
        <v>314</v>
      </c>
      <c r="K59" s="45">
        <v>74391</v>
      </c>
      <c r="L59" s="44">
        <v>180</v>
      </c>
      <c r="M59" s="45">
        <v>42720</v>
      </c>
      <c r="N59" s="44">
        <v>141</v>
      </c>
      <c r="O59" s="45">
        <v>32950</v>
      </c>
      <c r="P59" s="124">
        <v>186</v>
      </c>
      <c r="Q59" s="125">
        <v>39920</v>
      </c>
      <c r="R59" s="124">
        <v>232</v>
      </c>
      <c r="S59" s="125">
        <v>54922</v>
      </c>
      <c r="T59" s="124">
        <v>255</v>
      </c>
      <c r="U59" s="125">
        <v>55741</v>
      </c>
      <c r="V59" s="261"/>
      <c r="W59" s="262"/>
      <c r="X59" s="263"/>
      <c r="Y59" s="262"/>
      <c r="Z59" s="263"/>
      <c r="AA59" s="264"/>
      <c r="AB59" s="50">
        <f>SUMIF($D$2:$AA$2, "No. of Dwelling Units Approved", D59:AA59)</f>
        <v>2163</v>
      </c>
      <c r="AC59" s="51">
        <f t="shared" si="6"/>
        <v>500086</v>
      </c>
      <c r="AD59" s="18"/>
      <c r="AH59" s="18"/>
      <c r="AI59" s="18"/>
      <c r="AJ59" s="18"/>
      <c r="AK59" s="28"/>
      <c r="AL59" s="28"/>
      <c r="AM59" s="18"/>
      <c r="AO59" s="18"/>
    </row>
    <row r="60" spans="1:44" x14ac:dyDescent="0.2">
      <c r="A60" s="3"/>
      <c r="B60" s="3"/>
      <c r="C60" s="3" t="s">
        <v>109</v>
      </c>
      <c r="D60" s="44">
        <v>26</v>
      </c>
      <c r="E60" s="45">
        <v>4993</v>
      </c>
      <c r="F60" s="44">
        <v>210</v>
      </c>
      <c r="G60" s="45">
        <v>41714</v>
      </c>
      <c r="H60" s="44">
        <v>20</v>
      </c>
      <c r="I60" s="45">
        <v>4528</v>
      </c>
      <c r="J60" s="44">
        <v>61</v>
      </c>
      <c r="K60" s="45">
        <v>11658</v>
      </c>
      <c r="L60" s="44">
        <v>41</v>
      </c>
      <c r="M60" s="45">
        <v>8654</v>
      </c>
      <c r="N60" s="44">
        <v>4</v>
      </c>
      <c r="O60" s="45">
        <v>555</v>
      </c>
      <c r="P60" s="124">
        <v>7</v>
      </c>
      <c r="Q60" s="125">
        <v>1322</v>
      </c>
      <c r="R60" s="124">
        <v>27</v>
      </c>
      <c r="S60" s="125">
        <v>4797</v>
      </c>
      <c r="T60" s="124">
        <v>68</v>
      </c>
      <c r="U60" s="125">
        <v>14515</v>
      </c>
      <c r="V60" s="261"/>
      <c r="W60" s="262"/>
      <c r="X60" s="263"/>
      <c r="Y60" s="262"/>
      <c r="Z60" s="263"/>
      <c r="AA60" s="264"/>
      <c r="AB60" s="50">
        <f>SUMIF($D$2:$AA$2, "No. of Dwelling Units Approved", D60:AA60)</f>
        <v>464</v>
      </c>
      <c r="AC60" s="51">
        <f t="shared" si="6"/>
        <v>92736</v>
      </c>
      <c r="AD60" s="18"/>
      <c r="AH60" s="18"/>
      <c r="AI60" s="18"/>
      <c r="AJ60" s="18"/>
      <c r="AK60" s="28"/>
      <c r="AL60" s="28"/>
      <c r="AM60" s="18"/>
      <c r="AO60" s="18"/>
    </row>
    <row r="61" spans="1:44" x14ac:dyDescent="0.2">
      <c r="A61" s="3"/>
      <c r="B61" s="3"/>
      <c r="C61" s="3" t="s">
        <v>110</v>
      </c>
      <c r="D61" s="44">
        <v>0</v>
      </c>
      <c r="E61" s="45">
        <v>0</v>
      </c>
      <c r="F61" s="44">
        <v>0</v>
      </c>
      <c r="G61" s="45">
        <v>0</v>
      </c>
      <c r="H61" s="44">
        <v>0</v>
      </c>
      <c r="I61" s="45">
        <v>0</v>
      </c>
      <c r="J61" s="44">
        <v>0</v>
      </c>
      <c r="K61" s="45">
        <v>0</v>
      </c>
      <c r="L61" s="44">
        <v>0</v>
      </c>
      <c r="M61" s="45">
        <v>0</v>
      </c>
      <c r="N61" s="44">
        <v>30</v>
      </c>
      <c r="O61" s="45">
        <v>7500</v>
      </c>
      <c r="P61" s="124">
        <v>0</v>
      </c>
      <c r="Q61" s="125">
        <v>0</v>
      </c>
      <c r="R61" s="124">
        <v>0</v>
      </c>
      <c r="S61" s="125">
        <v>0</v>
      </c>
      <c r="T61" s="124">
        <v>10</v>
      </c>
      <c r="U61" s="125">
        <v>3550</v>
      </c>
      <c r="V61" s="261"/>
      <c r="W61" s="262"/>
      <c r="X61" s="263"/>
      <c r="Y61" s="262"/>
      <c r="Z61" s="263"/>
      <c r="AA61" s="264"/>
      <c r="AB61" s="50">
        <f>SUMIF($D$2:$AA$2, "No. of Dwelling Units Approved", D61:AA61)</f>
        <v>40</v>
      </c>
      <c r="AC61" s="51">
        <f t="shared" ref="AC61" si="33">SUMIF($D$2:$AA$2, "Value of Approvals ($000)", D61:AA61)</f>
        <v>11050</v>
      </c>
      <c r="AD61" s="18"/>
      <c r="AH61" s="18"/>
      <c r="AI61" s="18"/>
      <c r="AJ61" s="18"/>
      <c r="AK61" s="28"/>
      <c r="AL61" s="28"/>
      <c r="AM61" s="18"/>
      <c r="AO61" s="18"/>
    </row>
    <row r="62" spans="1:44" x14ac:dyDescent="0.2">
      <c r="A62" s="3"/>
      <c r="B62" s="3"/>
      <c r="C62" s="3" t="s">
        <v>19</v>
      </c>
      <c r="D62" s="44">
        <v>394</v>
      </c>
      <c r="E62" s="45">
        <v>84644</v>
      </c>
      <c r="F62" s="44">
        <v>445</v>
      </c>
      <c r="G62" s="45">
        <v>98100</v>
      </c>
      <c r="H62" s="44">
        <v>272</v>
      </c>
      <c r="I62" s="45">
        <v>67933</v>
      </c>
      <c r="J62" s="44">
        <v>375</v>
      </c>
      <c r="K62" s="45">
        <v>86049</v>
      </c>
      <c r="L62" s="44">
        <v>221</v>
      </c>
      <c r="M62" s="45">
        <v>51374</v>
      </c>
      <c r="N62" s="44">
        <v>175</v>
      </c>
      <c r="O62" s="45">
        <v>41005</v>
      </c>
      <c r="P62" s="124">
        <v>193</v>
      </c>
      <c r="Q62" s="125">
        <v>41242</v>
      </c>
      <c r="R62" s="124">
        <v>259</v>
      </c>
      <c r="S62" s="125">
        <v>59719</v>
      </c>
      <c r="T62" s="124">
        <v>333</v>
      </c>
      <c r="U62" s="125">
        <v>73806</v>
      </c>
      <c r="V62" s="261"/>
      <c r="W62" s="262"/>
      <c r="X62" s="263"/>
      <c r="Y62" s="262"/>
      <c r="Z62" s="263"/>
      <c r="AA62" s="264"/>
      <c r="AB62" s="50">
        <f>SUMIF($D$2:$AA$2, "No. of Dwelling Units Approved", D62:AA62)</f>
        <v>2667</v>
      </c>
      <c r="AC62" s="51">
        <f t="shared" si="6"/>
        <v>603872</v>
      </c>
      <c r="AD62" s="18"/>
      <c r="AH62" s="18"/>
      <c r="AI62" s="18"/>
      <c r="AJ62" s="18"/>
      <c r="AK62" s="28"/>
      <c r="AL62" s="28"/>
      <c r="AM62" s="18"/>
      <c r="AO62" s="18"/>
    </row>
    <row r="63" spans="1:44" x14ac:dyDescent="0.2">
      <c r="A63" s="3"/>
      <c r="B63" s="3"/>
      <c r="C63" s="3" t="s">
        <v>14</v>
      </c>
      <c r="D63" s="44" t="s">
        <v>22</v>
      </c>
      <c r="E63" s="45">
        <v>4064</v>
      </c>
      <c r="F63" s="44" t="s">
        <v>22</v>
      </c>
      <c r="G63" s="45">
        <v>3590</v>
      </c>
      <c r="H63" s="44" t="s">
        <v>22</v>
      </c>
      <c r="I63" s="45">
        <v>4475</v>
      </c>
      <c r="J63" s="44" t="s">
        <v>22</v>
      </c>
      <c r="K63" s="45">
        <v>4311</v>
      </c>
      <c r="L63" s="44" t="s">
        <v>22</v>
      </c>
      <c r="M63" s="45">
        <v>4832</v>
      </c>
      <c r="N63" s="44" t="s">
        <v>22</v>
      </c>
      <c r="O63" s="45">
        <v>3498</v>
      </c>
      <c r="P63" s="124" t="s">
        <v>22</v>
      </c>
      <c r="Q63" s="125">
        <v>2571</v>
      </c>
      <c r="R63" s="124" t="s">
        <v>22</v>
      </c>
      <c r="S63" s="125">
        <v>4176</v>
      </c>
      <c r="T63" s="124" t="s">
        <v>22</v>
      </c>
      <c r="U63" s="125">
        <v>5983</v>
      </c>
      <c r="V63" s="265"/>
      <c r="W63" s="266"/>
      <c r="X63" s="267"/>
      <c r="Y63" s="266"/>
      <c r="Z63" s="267"/>
      <c r="AA63" s="268"/>
      <c r="AB63" s="52" t="s">
        <v>22</v>
      </c>
      <c r="AC63" s="51">
        <f t="shared" si="6"/>
        <v>37500</v>
      </c>
      <c r="AD63" s="18"/>
      <c r="AH63" s="18"/>
      <c r="AI63" s="18"/>
      <c r="AJ63" s="18"/>
      <c r="AK63" s="28"/>
      <c r="AL63" s="28"/>
      <c r="AM63" s="18"/>
      <c r="AO63" s="18"/>
    </row>
    <row r="64" spans="1:44" x14ac:dyDescent="0.2">
      <c r="A64" s="3"/>
      <c r="B64" s="3"/>
      <c r="C64" s="3" t="s">
        <v>15</v>
      </c>
      <c r="D64" s="44" t="s">
        <v>22</v>
      </c>
      <c r="E64" s="45">
        <v>88708</v>
      </c>
      <c r="F64" s="44" t="s">
        <v>22</v>
      </c>
      <c r="G64" s="45">
        <v>101689</v>
      </c>
      <c r="H64" s="44" t="s">
        <v>22</v>
      </c>
      <c r="I64" s="45">
        <v>72408</v>
      </c>
      <c r="J64" s="44" t="s">
        <v>22</v>
      </c>
      <c r="K64" s="45">
        <v>90360</v>
      </c>
      <c r="L64" s="44" t="s">
        <v>22</v>
      </c>
      <c r="M64" s="45">
        <v>56207</v>
      </c>
      <c r="N64" s="44" t="s">
        <v>22</v>
      </c>
      <c r="O64" s="45">
        <v>44504</v>
      </c>
      <c r="P64" s="124" t="s">
        <v>22</v>
      </c>
      <c r="Q64" s="125">
        <v>43813</v>
      </c>
      <c r="R64" s="124" t="s">
        <v>22</v>
      </c>
      <c r="S64" s="125">
        <v>63894</v>
      </c>
      <c r="T64" s="124" t="s">
        <v>22</v>
      </c>
      <c r="U64" s="125">
        <v>79789</v>
      </c>
      <c r="V64" s="265"/>
      <c r="W64" s="266"/>
      <c r="X64" s="267"/>
      <c r="Y64" s="266"/>
      <c r="Z64" s="267"/>
      <c r="AA64" s="268"/>
      <c r="AB64" s="52" t="s">
        <v>22</v>
      </c>
      <c r="AC64" s="51">
        <f t="shared" si="6"/>
        <v>641372</v>
      </c>
      <c r="AD64" s="18"/>
      <c r="AI64" s="18"/>
      <c r="AJ64" s="28"/>
      <c r="AK64" s="28"/>
      <c r="AL64" s="28"/>
      <c r="AM64" s="18"/>
      <c r="AO64" s="18"/>
    </row>
    <row r="65" spans="1:41" x14ac:dyDescent="0.2">
      <c r="A65" s="3"/>
      <c r="B65" s="3"/>
      <c r="C65" s="3" t="s">
        <v>16</v>
      </c>
      <c r="D65" s="44" t="s">
        <v>22</v>
      </c>
      <c r="E65" s="45">
        <v>14260</v>
      </c>
      <c r="F65" s="44" t="s">
        <v>22</v>
      </c>
      <c r="G65" s="45">
        <v>49035</v>
      </c>
      <c r="H65" s="44" t="s">
        <v>22</v>
      </c>
      <c r="I65" s="45">
        <v>15784</v>
      </c>
      <c r="J65" s="44" t="s">
        <v>22</v>
      </c>
      <c r="K65" s="45">
        <v>30877</v>
      </c>
      <c r="L65" s="44" t="s">
        <v>22</v>
      </c>
      <c r="M65" s="45">
        <v>18413</v>
      </c>
      <c r="N65" s="44" t="s">
        <v>22</v>
      </c>
      <c r="O65" s="45">
        <v>35428</v>
      </c>
      <c r="P65" s="124" t="s">
        <v>22</v>
      </c>
      <c r="Q65" s="125">
        <v>25330</v>
      </c>
      <c r="R65" s="124" t="s">
        <v>22</v>
      </c>
      <c r="S65" s="125">
        <v>19159</v>
      </c>
      <c r="T65" s="124" t="s">
        <v>22</v>
      </c>
      <c r="U65" s="125">
        <v>36546</v>
      </c>
      <c r="V65" s="265"/>
      <c r="W65" s="266"/>
      <c r="X65" s="267"/>
      <c r="Y65" s="266"/>
      <c r="Z65" s="267"/>
      <c r="AA65" s="268"/>
      <c r="AB65" s="52" t="s">
        <v>22</v>
      </c>
      <c r="AC65" s="51">
        <f t="shared" si="6"/>
        <v>244832</v>
      </c>
      <c r="AD65" s="18"/>
      <c r="AI65" s="18"/>
      <c r="AJ65" s="28"/>
      <c r="AK65" s="28"/>
      <c r="AL65" s="28"/>
      <c r="AM65" s="18"/>
      <c r="AO65" s="18"/>
    </row>
    <row r="66" spans="1:41" x14ac:dyDescent="0.2">
      <c r="A66" s="3"/>
      <c r="B66" s="3"/>
      <c r="C66" s="3" t="s">
        <v>17</v>
      </c>
      <c r="D66" s="44" t="s">
        <v>22</v>
      </c>
      <c r="E66" s="45">
        <v>102968</v>
      </c>
      <c r="F66" s="44" t="s">
        <v>22</v>
      </c>
      <c r="G66" s="45">
        <v>150724</v>
      </c>
      <c r="H66" s="44" t="s">
        <v>22</v>
      </c>
      <c r="I66" s="45">
        <v>88192</v>
      </c>
      <c r="J66" s="44" t="s">
        <v>22</v>
      </c>
      <c r="K66" s="45">
        <v>121237</v>
      </c>
      <c r="L66" s="44" t="s">
        <v>22</v>
      </c>
      <c r="M66" s="45">
        <v>74620</v>
      </c>
      <c r="N66" s="44" t="s">
        <v>22</v>
      </c>
      <c r="O66" s="45">
        <v>79932</v>
      </c>
      <c r="P66" s="124" t="s">
        <v>22</v>
      </c>
      <c r="Q66" s="125">
        <v>69143</v>
      </c>
      <c r="R66" s="124" t="s">
        <v>22</v>
      </c>
      <c r="S66" s="125">
        <v>83053</v>
      </c>
      <c r="T66" s="124" t="s">
        <v>22</v>
      </c>
      <c r="U66" s="125">
        <v>116335</v>
      </c>
      <c r="V66" s="265"/>
      <c r="W66" s="266"/>
      <c r="X66" s="267"/>
      <c r="Y66" s="266"/>
      <c r="Z66" s="267"/>
      <c r="AA66" s="268"/>
      <c r="AB66" s="52" t="s">
        <v>22</v>
      </c>
      <c r="AC66" s="51">
        <f t="shared" si="6"/>
        <v>886204</v>
      </c>
      <c r="AD66" s="18"/>
      <c r="AI66" s="18"/>
      <c r="AJ66" s="28"/>
      <c r="AK66" s="28"/>
      <c r="AL66" s="28"/>
      <c r="AM66" s="18"/>
      <c r="AO66" s="18"/>
    </row>
    <row r="67" spans="1:41" x14ac:dyDescent="0.2">
      <c r="A67" s="2">
        <v>313</v>
      </c>
      <c r="B67" s="2" t="s">
        <v>11</v>
      </c>
      <c r="C67" s="2" t="s">
        <v>18</v>
      </c>
      <c r="D67" s="40">
        <v>177</v>
      </c>
      <c r="E67" s="41">
        <v>45761</v>
      </c>
      <c r="F67" s="40">
        <v>175</v>
      </c>
      <c r="G67" s="41">
        <v>43342</v>
      </c>
      <c r="H67" s="40">
        <v>194</v>
      </c>
      <c r="I67" s="41">
        <v>50368</v>
      </c>
      <c r="J67" s="40">
        <v>221</v>
      </c>
      <c r="K67" s="41">
        <v>54029</v>
      </c>
      <c r="L67" s="40">
        <v>185</v>
      </c>
      <c r="M67" s="41">
        <v>42762</v>
      </c>
      <c r="N67" s="40">
        <v>121</v>
      </c>
      <c r="O67" s="41">
        <v>27457</v>
      </c>
      <c r="P67" s="70">
        <v>163</v>
      </c>
      <c r="Q67" s="66">
        <v>40934</v>
      </c>
      <c r="R67" s="70">
        <v>166</v>
      </c>
      <c r="S67" s="66">
        <v>36695</v>
      </c>
      <c r="T67" s="70">
        <v>192</v>
      </c>
      <c r="U67" s="66">
        <v>53360</v>
      </c>
      <c r="V67" s="261"/>
      <c r="W67" s="262"/>
      <c r="X67" s="263"/>
      <c r="Y67" s="262"/>
      <c r="Z67" s="263"/>
      <c r="AA67" s="264"/>
      <c r="AB67" s="42">
        <f>SUMIF($D$2:$AA$2, "No. of Dwelling Units Approved", D67:AA67)</f>
        <v>1594</v>
      </c>
      <c r="AC67" s="43">
        <f t="shared" si="6"/>
        <v>394708</v>
      </c>
      <c r="AD67" s="18"/>
      <c r="AI67" s="18"/>
      <c r="AJ67" s="28"/>
      <c r="AK67" s="28"/>
      <c r="AL67" s="28"/>
      <c r="AM67" s="18"/>
      <c r="AO67" s="18"/>
    </row>
    <row r="68" spans="1:41" x14ac:dyDescent="0.2">
      <c r="A68" s="2"/>
      <c r="B68" s="2"/>
      <c r="C68" s="2" t="s">
        <v>109</v>
      </c>
      <c r="D68" s="40">
        <v>145</v>
      </c>
      <c r="E68" s="41">
        <v>46014</v>
      </c>
      <c r="F68" s="40">
        <v>6</v>
      </c>
      <c r="G68" s="41">
        <v>823</v>
      </c>
      <c r="H68" s="40">
        <v>16</v>
      </c>
      <c r="I68" s="41">
        <v>1813</v>
      </c>
      <c r="J68" s="40">
        <v>29</v>
      </c>
      <c r="K68" s="41">
        <v>11981</v>
      </c>
      <c r="L68" s="40">
        <v>7</v>
      </c>
      <c r="M68" s="41">
        <v>955</v>
      </c>
      <c r="N68" s="40">
        <v>19</v>
      </c>
      <c r="O68" s="41">
        <v>2572</v>
      </c>
      <c r="P68" s="70">
        <v>55</v>
      </c>
      <c r="Q68" s="66">
        <v>11378</v>
      </c>
      <c r="R68" s="70">
        <v>64</v>
      </c>
      <c r="S68" s="66">
        <v>11228</v>
      </c>
      <c r="T68" s="70">
        <v>23</v>
      </c>
      <c r="U68" s="66">
        <v>6100</v>
      </c>
      <c r="V68" s="261"/>
      <c r="W68" s="262"/>
      <c r="X68" s="263"/>
      <c r="Y68" s="262"/>
      <c r="Z68" s="263"/>
      <c r="AA68" s="264"/>
      <c r="AB68" s="42">
        <f>SUMIF($D$2:$AA$2, "No. of Dwelling Units Approved", D68:AA68)</f>
        <v>364</v>
      </c>
      <c r="AC68" s="43">
        <f t="shared" si="6"/>
        <v>92864</v>
      </c>
      <c r="AD68" s="18"/>
      <c r="AH68" s="18"/>
      <c r="AI68" s="18"/>
      <c r="AJ68" s="18"/>
      <c r="AK68" s="28"/>
      <c r="AL68" s="28"/>
      <c r="AO68" s="18"/>
    </row>
    <row r="69" spans="1:41" x14ac:dyDescent="0.2">
      <c r="A69" s="2"/>
      <c r="B69" s="2"/>
      <c r="C69" s="2" t="s">
        <v>110</v>
      </c>
      <c r="D69" s="40">
        <v>0</v>
      </c>
      <c r="E69" s="41">
        <v>0</v>
      </c>
      <c r="F69" s="40">
        <v>64</v>
      </c>
      <c r="G69" s="41">
        <v>12500</v>
      </c>
      <c r="H69" s="40">
        <v>16</v>
      </c>
      <c r="I69" s="41">
        <v>3900</v>
      </c>
      <c r="J69" s="40">
        <v>9</v>
      </c>
      <c r="K69" s="41">
        <v>1620</v>
      </c>
      <c r="L69" s="40">
        <v>0</v>
      </c>
      <c r="M69" s="41">
        <v>0</v>
      </c>
      <c r="N69" s="40">
        <v>0</v>
      </c>
      <c r="O69" s="41">
        <v>0</v>
      </c>
      <c r="P69" s="70">
        <v>0</v>
      </c>
      <c r="Q69" s="66">
        <v>0</v>
      </c>
      <c r="R69" s="70">
        <v>0</v>
      </c>
      <c r="S69" s="66">
        <v>0</v>
      </c>
      <c r="T69" s="70">
        <v>50</v>
      </c>
      <c r="U69" s="66">
        <v>13500</v>
      </c>
      <c r="V69" s="261"/>
      <c r="W69" s="262"/>
      <c r="X69" s="263"/>
      <c r="Y69" s="262"/>
      <c r="Z69" s="263"/>
      <c r="AA69" s="264"/>
      <c r="AB69" s="42">
        <f>SUMIF($D$2:$AA$2, "No. of Dwelling Units Approved", D69:AA69)</f>
        <v>139</v>
      </c>
      <c r="AC69" s="43">
        <f t="shared" ref="AC69" si="34">SUMIF($D$2:$AA$2, "Value of Approvals ($000)", D69:AA69)</f>
        <v>31520</v>
      </c>
      <c r="AD69" s="18"/>
      <c r="AH69" s="18"/>
      <c r="AI69" s="18"/>
      <c r="AJ69" s="18"/>
      <c r="AK69" s="28"/>
      <c r="AL69" s="28"/>
      <c r="AO69" s="18"/>
    </row>
    <row r="70" spans="1:41" x14ac:dyDescent="0.2">
      <c r="A70" s="2"/>
      <c r="B70" s="2"/>
      <c r="C70" s="2" t="s">
        <v>19</v>
      </c>
      <c r="D70" s="40">
        <v>322</v>
      </c>
      <c r="E70" s="41">
        <v>91775</v>
      </c>
      <c r="F70" s="40">
        <v>245</v>
      </c>
      <c r="G70" s="41">
        <v>56665</v>
      </c>
      <c r="H70" s="40">
        <v>226</v>
      </c>
      <c r="I70" s="41">
        <v>56081</v>
      </c>
      <c r="J70" s="40">
        <v>259</v>
      </c>
      <c r="K70" s="41">
        <v>67630</v>
      </c>
      <c r="L70" s="40">
        <v>192</v>
      </c>
      <c r="M70" s="41">
        <v>43717</v>
      </c>
      <c r="N70" s="40">
        <v>140</v>
      </c>
      <c r="O70" s="41">
        <v>30029</v>
      </c>
      <c r="P70" s="70">
        <v>218</v>
      </c>
      <c r="Q70" s="66">
        <v>52312</v>
      </c>
      <c r="R70" s="70">
        <v>230</v>
      </c>
      <c r="S70" s="66">
        <v>47923</v>
      </c>
      <c r="T70" s="70">
        <v>265</v>
      </c>
      <c r="U70" s="66">
        <v>72960</v>
      </c>
      <c r="V70" s="261"/>
      <c r="W70" s="262"/>
      <c r="X70" s="263"/>
      <c r="Y70" s="262"/>
      <c r="Z70" s="263"/>
      <c r="AA70" s="264"/>
      <c r="AB70" s="42">
        <f>SUMIF($D$2:$AA$2, "No. of Dwelling Units Approved", D70:AA70)</f>
        <v>2097</v>
      </c>
      <c r="AC70" s="43">
        <f t="shared" si="6"/>
        <v>519092</v>
      </c>
      <c r="AD70" s="18"/>
      <c r="AI70" s="18"/>
      <c r="AJ70" s="28"/>
      <c r="AK70" s="28"/>
      <c r="AL70" s="28"/>
      <c r="AM70" s="18"/>
      <c r="AO70" s="18"/>
    </row>
    <row r="71" spans="1:41" x14ac:dyDescent="0.2">
      <c r="A71" s="2"/>
      <c r="B71" s="2"/>
      <c r="C71" s="2" t="s">
        <v>14</v>
      </c>
      <c r="D71" s="40" t="s">
        <v>22</v>
      </c>
      <c r="E71" s="41">
        <v>3796</v>
      </c>
      <c r="F71" s="40" t="s">
        <v>22</v>
      </c>
      <c r="G71" s="41">
        <v>3765</v>
      </c>
      <c r="H71" s="40" t="s">
        <v>22</v>
      </c>
      <c r="I71" s="41">
        <v>3703</v>
      </c>
      <c r="J71" s="40" t="s">
        <v>22</v>
      </c>
      <c r="K71" s="41">
        <v>5274</v>
      </c>
      <c r="L71" s="40" t="s">
        <v>22</v>
      </c>
      <c r="M71" s="41">
        <v>4328</v>
      </c>
      <c r="N71" s="40" t="s">
        <v>22</v>
      </c>
      <c r="O71" s="41">
        <v>3084</v>
      </c>
      <c r="P71" s="70" t="s">
        <v>22</v>
      </c>
      <c r="Q71" s="66">
        <v>2131</v>
      </c>
      <c r="R71" s="70" t="s">
        <v>22</v>
      </c>
      <c r="S71" s="66">
        <v>3141</v>
      </c>
      <c r="T71" s="70" t="s">
        <v>22</v>
      </c>
      <c r="U71" s="66">
        <v>3329</v>
      </c>
      <c r="V71" s="265"/>
      <c r="W71" s="266"/>
      <c r="X71" s="267"/>
      <c r="Y71" s="266"/>
      <c r="Z71" s="267"/>
      <c r="AA71" s="268"/>
      <c r="AB71" s="42" t="s">
        <v>22</v>
      </c>
      <c r="AC71" s="43">
        <f t="shared" si="6"/>
        <v>32551</v>
      </c>
      <c r="AD71" s="18"/>
      <c r="AI71" s="18"/>
      <c r="AJ71" s="28"/>
      <c r="AK71" s="28"/>
      <c r="AL71" s="28"/>
      <c r="AM71" s="18"/>
      <c r="AO71" s="18"/>
    </row>
    <row r="72" spans="1:41" x14ac:dyDescent="0.2">
      <c r="A72" s="2"/>
      <c r="B72" s="2"/>
      <c r="C72" s="2" t="s">
        <v>15</v>
      </c>
      <c r="D72" s="40" t="s">
        <v>22</v>
      </c>
      <c r="E72" s="41">
        <v>95571</v>
      </c>
      <c r="F72" s="40" t="s">
        <v>22</v>
      </c>
      <c r="G72" s="41">
        <v>60430</v>
      </c>
      <c r="H72" s="40" t="s">
        <v>22</v>
      </c>
      <c r="I72" s="41">
        <v>59784</v>
      </c>
      <c r="J72" s="40" t="s">
        <v>22</v>
      </c>
      <c r="K72" s="41">
        <v>72904</v>
      </c>
      <c r="L72" s="40" t="s">
        <v>22</v>
      </c>
      <c r="M72" s="41">
        <v>48045</v>
      </c>
      <c r="N72" s="40" t="s">
        <v>22</v>
      </c>
      <c r="O72" s="41">
        <v>33112</v>
      </c>
      <c r="P72" s="70" t="s">
        <v>22</v>
      </c>
      <c r="Q72" s="66">
        <v>54443</v>
      </c>
      <c r="R72" s="70" t="s">
        <v>22</v>
      </c>
      <c r="S72" s="66">
        <v>51065</v>
      </c>
      <c r="T72" s="70" t="s">
        <v>22</v>
      </c>
      <c r="U72" s="66">
        <v>76289</v>
      </c>
      <c r="V72" s="265"/>
      <c r="W72" s="266"/>
      <c r="X72" s="267"/>
      <c r="Y72" s="266"/>
      <c r="Z72" s="267"/>
      <c r="AA72" s="268"/>
      <c r="AB72" s="42" t="s">
        <v>22</v>
      </c>
      <c r="AC72" s="43">
        <f t="shared" si="6"/>
        <v>551643</v>
      </c>
      <c r="AD72" s="18"/>
      <c r="AH72" s="18"/>
      <c r="AI72" s="18"/>
      <c r="AJ72" s="18"/>
      <c r="AK72" s="28"/>
      <c r="AL72" s="28"/>
      <c r="AM72" s="18"/>
      <c r="AO72" s="18"/>
    </row>
    <row r="73" spans="1:41" x14ac:dyDescent="0.2">
      <c r="A73" s="2"/>
      <c r="B73" s="2"/>
      <c r="C73" s="2" t="s">
        <v>16</v>
      </c>
      <c r="D73" s="40" t="s">
        <v>22</v>
      </c>
      <c r="E73" s="41">
        <v>24587</v>
      </c>
      <c r="F73" s="40" t="s">
        <v>22</v>
      </c>
      <c r="G73" s="41">
        <v>11334</v>
      </c>
      <c r="H73" s="40" t="s">
        <v>22</v>
      </c>
      <c r="I73" s="41">
        <v>21876</v>
      </c>
      <c r="J73" s="40" t="s">
        <v>22</v>
      </c>
      <c r="K73" s="41">
        <v>22981</v>
      </c>
      <c r="L73" s="40" t="s">
        <v>22</v>
      </c>
      <c r="M73" s="41">
        <v>14521</v>
      </c>
      <c r="N73" s="40" t="s">
        <v>22</v>
      </c>
      <c r="O73" s="41">
        <v>19747</v>
      </c>
      <c r="P73" s="70" t="s">
        <v>22</v>
      </c>
      <c r="Q73" s="66">
        <v>63050</v>
      </c>
      <c r="R73" s="70" t="s">
        <v>22</v>
      </c>
      <c r="S73" s="66">
        <v>6785</v>
      </c>
      <c r="T73" s="70" t="s">
        <v>22</v>
      </c>
      <c r="U73" s="66">
        <v>17825</v>
      </c>
      <c r="V73" s="265"/>
      <c r="W73" s="266"/>
      <c r="X73" s="267"/>
      <c r="Y73" s="266"/>
      <c r="Z73" s="267"/>
      <c r="AA73" s="268"/>
      <c r="AB73" s="42" t="s">
        <v>22</v>
      </c>
      <c r="AC73" s="43">
        <f t="shared" si="6"/>
        <v>202706</v>
      </c>
      <c r="AD73" s="18"/>
      <c r="AI73" s="18"/>
      <c r="AJ73" s="28"/>
      <c r="AK73" s="28"/>
      <c r="AL73" s="28"/>
      <c r="AM73" s="18"/>
      <c r="AO73" s="18"/>
    </row>
    <row r="74" spans="1:41" x14ac:dyDescent="0.2">
      <c r="A74" s="2"/>
      <c r="B74" s="2"/>
      <c r="C74" s="2" t="s">
        <v>17</v>
      </c>
      <c r="D74" s="40" t="s">
        <v>22</v>
      </c>
      <c r="E74" s="41">
        <v>120158</v>
      </c>
      <c r="F74" s="40" t="s">
        <v>22</v>
      </c>
      <c r="G74" s="41">
        <v>71765</v>
      </c>
      <c r="H74" s="40" t="s">
        <v>22</v>
      </c>
      <c r="I74" s="41">
        <v>81660</v>
      </c>
      <c r="J74" s="40" t="s">
        <v>22</v>
      </c>
      <c r="K74" s="41">
        <v>95884</v>
      </c>
      <c r="L74" s="40" t="s">
        <v>22</v>
      </c>
      <c r="M74" s="41">
        <v>62566</v>
      </c>
      <c r="N74" s="40" t="s">
        <v>22</v>
      </c>
      <c r="O74" s="41">
        <v>52859</v>
      </c>
      <c r="P74" s="70" t="s">
        <v>22</v>
      </c>
      <c r="Q74" s="66">
        <v>117493</v>
      </c>
      <c r="R74" s="70" t="s">
        <v>22</v>
      </c>
      <c r="S74" s="66">
        <v>57850</v>
      </c>
      <c r="T74" s="70" t="s">
        <v>22</v>
      </c>
      <c r="U74" s="66">
        <v>94114</v>
      </c>
      <c r="V74" s="265"/>
      <c r="W74" s="266"/>
      <c r="X74" s="267"/>
      <c r="Y74" s="266"/>
      <c r="Z74" s="267"/>
      <c r="AA74" s="268"/>
      <c r="AB74" s="42" t="s">
        <v>22</v>
      </c>
      <c r="AC74" s="43">
        <f t="shared" si="6"/>
        <v>754349</v>
      </c>
      <c r="AD74" s="18"/>
      <c r="AH74" s="18"/>
      <c r="AI74" s="18"/>
      <c r="AJ74" s="18"/>
      <c r="AK74" s="28"/>
      <c r="AL74" s="28"/>
      <c r="AM74" s="18"/>
      <c r="AO74" s="18"/>
    </row>
    <row r="75" spans="1:41" x14ac:dyDescent="0.2">
      <c r="A75" s="3">
        <v>314</v>
      </c>
      <c r="B75" s="3" t="s">
        <v>12</v>
      </c>
      <c r="C75" s="3" t="s">
        <v>18</v>
      </c>
      <c r="D75" s="44">
        <v>91</v>
      </c>
      <c r="E75" s="45">
        <v>23812</v>
      </c>
      <c r="F75" s="44">
        <v>64</v>
      </c>
      <c r="G75" s="45">
        <v>16813</v>
      </c>
      <c r="H75" s="44">
        <v>80</v>
      </c>
      <c r="I75" s="45">
        <v>21427</v>
      </c>
      <c r="J75" s="44">
        <v>123</v>
      </c>
      <c r="K75" s="45">
        <v>29672</v>
      </c>
      <c r="L75" s="44">
        <v>76</v>
      </c>
      <c r="M75" s="45">
        <v>17992</v>
      </c>
      <c r="N75" s="44">
        <v>57</v>
      </c>
      <c r="O75" s="45">
        <v>13950</v>
      </c>
      <c r="P75" s="124">
        <v>52</v>
      </c>
      <c r="Q75" s="125">
        <v>11556</v>
      </c>
      <c r="R75" s="124">
        <v>46</v>
      </c>
      <c r="S75" s="125">
        <v>12135</v>
      </c>
      <c r="T75" s="124">
        <v>69</v>
      </c>
      <c r="U75" s="125">
        <v>18460</v>
      </c>
      <c r="V75" s="261"/>
      <c r="W75" s="262"/>
      <c r="X75" s="263"/>
      <c r="Y75" s="262"/>
      <c r="Z75" s="263"/>
      <c r="AA75" s="264"/>
      <c r="AB75" s="50">
        <f>SUMIF($D$2:$AA$2, "No. of Dwelling Units Approved", D75:AA75)</f>
        <v>658</v>
      </c>
      <c r="AC75" s="51">
        <f t="shared" si="6"/>
        <v>165817</v>
      </c>
      <c r="AD75" s="18"/>
      <c r="AH75" s="18"/>
      <c r="AI75" s="18"/>
      <c r="AJ75" s="18"/>
      <c r="AK75" s="28"/>
      <c r="AL75" s="28"/>
      <c r="AM75" s="18"/>
      <c r="AO75" s="18"/>
    </row>
    <row r="76" spans="1:41" x14ac:dyDescent="0.2">
      <c r="A76" s="3"/>
      <c r="B76" s="3"/>
      <c r="C76" s="3" t="s">
        <v>109</v>
      </c>
      <c r="D76" s="44">
        <v>48</v>
      </c>
      <c r="E76" s="45">
        <v>9643</v>
      </c>
      <c r="F76" s="44">
        <v>41</v>
      </c>
      <c r="G76" s="45">
        <v>12000</v>
      </c>
      <c r="H76" s="44">
        <v>105</v>
      </c>
      <c r="I76" s="45">
        <v>32342</v>
      </c>
      <c r="J76" s="44">
        <v>32</v>
      </c>
      <c r="K76" s="45">
        <v>5376</v>
      </c>
      <c r="L76" s="44">
        <v>0</v>
      </c>
      <c r="M76" s="45">
        <v>0</v>
      </c>
      <c r="N76" s="44">
        <v>11</v>
      </c>
      <c r="O76" s="45">
        <v>2101</v>
      </c>
      <c r="P76" s="124">
        <v>9</v>
      </c>
      <c r="Q76" s="125">
        <v>1988</v>
      </c>
      <c r="R76" s="124">
        <v>49</v>
      </c>
      <c r="S76" s="125">
        <v>14700</v>
      </c>
      <c r="T76" s="124">
        <v>4</v>
      </c>
      <c r="U76" s="125">
        <v>720</v>
      </c>
      <c r="V76" s="261"/>
      <c r="W76" s="262"/>
      <c r="X76" s="263"/>
      <c r="Y76" s="262"/>
      <c r="Z76" s="263"/>
      <c r="AA76" s="264"/>
      <c r="AB76" s="50">
        <f>SUMIF($D$2:$AA$2, "No. of Dwelling Units Approved", D76:AA76)</f>
        <v>299</v>
      </c>
      <c r="AC76" s="51">
        <f t="shared" ref="AC76:AC90" si="35">SUMIF($D$2:$AA$2, "Value of Approvals ($000)", D76:AA76)</f>
        <v>78870</v>
      </c>
      <c r="AD76" s="18"/>
      <c r="AH76" s="18"/>
      <c r="AI76" s="18"/>
      <c r="AJ76" s="18"/>
      <c r="AK76" s="28"/>
      <c r="AL76" s="28"/>
    </row>
    <row r="77" spans="1:41" x14ac:dyDescent="0.2">
      <c r="A77" s="3"/>
      <c r="B77" s="3"/>
      <c r="C77" s="3" t="s">
        <v>110</v>
      </c>
      <c r="D77" s="44">
        <v>0</v>
      </c>
      <c r="E77" s="45">
        <v>0</v>
      </c>
      <c r="F77" s="44">
        <v>0</v>
      </c>
      <c r="G77" s="45">
        <v>0</v>
      </c>
      <c r="H77" s="44">
        <v>0</v>
      </c>
      <c r="I77" s="45">
        <v>0</v>
      </c>
      <c r="J77" s="44">
        <v>0</v>
      </c>
      <c r="K77" s="45">
        <v>0</v>
      </c>
      <c r="L77" s="44">
        <v>0</v>
      </c>
      <c r="M77" s="45">
        <v>0</v>
      </c>
      <c r="N77" s="44">
        <v>0</v>
      </c>
      <c r="O77" s="45">
        <v>0</v>
      </c>
      <c r="P77" s="124">
        <v>0</v>
      </c>
      <c r="Q77" s="125">
        <v>0</v>
      </c>
      <c r="R77" s="124">
        <v>0</v>
      </c>
      <c r="S77" s="125">
        <v>0</v>
      </c>
      <c r="T77" s="124">
        <v>160</v>
      </c>
      <c r="U77" s="125">
        <v>32000</v>
      </c>
      <c r="V77" s="261"/>
      <c r="W77" s="262"/>
      <c r="X77" s="263"/>
      <c r="Y77" s="262"/>
      <c r="Z77" s="263"/>
      <c r="AA77" s="264"/>
      <c r="AB77" s="50">
        <f>SUMIF($D$2:$AA$2, "No. of Dwelling Units Approved", D77:AA77)</f>
        <v>160</v>
      </c>
      <c r="AC77" s="51">
        <f t="shared" ref="AC77" si="36">SUMIF($D$2:$AA$2, "Value of Approvals ($000)", D77:AA77)</f>
        <v>32000</v>
      </c>
      <c r="AD77" s="18"/>
      <c r="AH77" s="18"/>
      <c r="AI77" s="18"/>
      <c r="AJ77" s="18"/>
      <c r="AK77" s="28"/>
      <c r="AL77" s="28"/>
    </row>
    <row r="78" spans="1:41" x14ac:dyDescent="0.2">
      <c r="A78" s="3"/>
      <c r="B78" s="3"/>
      <c r="C78" s="3" t="s">
        <v>19</v>
      </c>
      <c r="D78" s="44">
        <v>139</v>
      </c>
      <c r="E78" s="45">
        <v>33454</v>
      </c>
      <c r="F78" s="44">
        <v>105</v>
      </c>
      <c r="G78" s="45">
        <v>28813</v>
      </c>
      <c r="H78" s="44">
        <v>185</v>
      </c>
      <c r="I78" s="45">
        <v>53769</v>
      </c>
      <c r="J78" s="44">
        <v>155</v>
      </c>
      <c r="K78" s="45">
        <v>35048</v>
      </c>
      <c r="L78" s="44">
        <v>76</v>
      </c>
      <c r="M78" s="45">
        <v>17992</v>
      </c>
      <c r="N78" s="44">
        <v>68</v>
      </c>
      <c r="O78" s="45">
        <v>16052</v>
      </c>
      <c r="P78" s="124">
        <v>61</v>
      </c>
      <c r="Q78" s="125">
        <v>13544</v>
      </c>
      <c r="R78" s="124">
        <v>95</v>
      </c>
      <c r="S78" s="125">
        <v>26835</v>
      </c>
      <c r="T78" s="124">
        <v>233</v>
      </c>
      <c r="U78" s="125">
        <v>51180</v>
      </c>
      <c r="V78" s="261"/>
      <c r="W78" s="262"/>
      <c r="X78" s="263"/>
      <c r="Y78" s="262"/>
      <c r="Z78" s="263"/>
      <c r="AA78" s="264"/>
      <c r="AB78" s="50">
        <f>SUMIF($D$2:$AA$2, "No. of Dwelling Units Approved", D78:AA78)</f>
        <v>1117</v>
      </c>
      <c r="AC78" s="51">
        <f t="shared" si="35"/>
        <v>276687</v>
      </c>
      <c r="AD78" s="18"/>
      <c r="AH78" s="18"/>
      <c r="AI78" s="18"/>
      <c r="AJ78" s="18"/>
      <c r="AM78" s="18"/>
      <c r="AO78" s="18"/>
    </row>
    <row r="79" spans="1:41" x14ac:dyDescent="0.2">
      <c r="A79" s="3"/>
      <c r="B79" s="3"/>
      <c r="C79" s="3" t="s">
        <v>14</v>
      </c>
      <c r="D79" s="44" t="s">
        <v>22</v>
      </c>
      <c r="E79" s="45">
        <v>2954</v>
      </c>
      <c r="F79" s="44" t="s">
        <v>22</v>
      </c>
      <c r="G79" s="45">
        <v>1926</v>
      </c>
      <c r="H79" s="44" t="s">
        <v>22</v>
      </c>
      <c r="I79" s="45">
        <v>4247</v>
      </c>
      <c r="J79" s="44" t="s">
        <v>22</v>
      </c>
      <c r="K79" s="45">
        <v>4481</v>
      </c>
      <c r="L79" s="44" t="s">
        <v>22</v>
      </c>
      <c r="M79" s="45">
        <v>3816</v>
      </c>
      <c r="N79" s="44" t="s">
        <v>22</v>
      </c>
      <c r="O79" s="45">
        <v>2493</v>
      </c>
      <c r="P79" s="124" t="s">
        <v>22</v>
      </c>
      <c r="Q79" s="125">
        <v>2899</v>
      </c>
      <c r="R79" s="124" t="s">
        <v>22</v>
      </c>
      <c r="S79" s="125">
        <v>3402</v>
      </c>
      <c r="T79" s="124" t="s">
        <v>22</v>
      </c>
      <c r="U79" s="125">
        <v>4476</v>
      </c>
      <c r="V79" s="265"/>
      <c r="W79" s="266"/>
      <c r="X79" s="267"/>
      <c r="Y79" s="266"/>
      <c r="Z79" s="267"/>
      <c r="AA79" s="268"/>
      <c r="AB79" s="52" t="s">
        <v>22</v>
      </c>
      <c r="AC79" s="51">
        <f t="shared" si="35"/>
        <v>30694</v>
      </c>
      <c r="AD79" s="18"/>
      <c r="AH79" s="18"/>
      <c r="AI79" s="18"/>
      <c r="AM79" s="18"/>
      <c r="AO79" s="18"/>
    </row>
    <row r="80" spans="1:41" x14ac:dyDescent="0.2">
      <c r="A80" s="3"/>
      <c r="B80" s="3"/>
      <c r="C80" s="3" t="s">
        <v>15</v>
      </c>
      <c r="D80" s="44" t="s">
        <v>22</v>
      </c>
      <c r="E80" s="45">
        <v>36409</v>
      </c>
      <c r="F80" s="44" t="s">
        <v>22</v>
      </c>
      <c r="G80" s="45">
        <v>30738</v>
      </c>
      <c r="H80" s="44" t="s">
        <v>22</v>
      </c>
      <c r="I80" s="45">
        <v>58015</v>
      </c>
      <c r="J80" s="44" t="s">
        <v>22</v>
      </c>
      <c r="K80" s="45">
        <v>39528</v>
      </c>
      <c r="L80" s="44" t="s">
        <v>22</v>
      </c>
      <c r="M80" s="45">
        <v>21808</v>
      </c>
      <c r="N80" s="44" t="s">
        <v>22</v>
      </c>
      <c r="O80" s="45">
        <v>18545</v>
      </c>
      <c r="P80" s="124" t="s">
        <v>22</v>
      </c>
      <c r="Q80" s="125">
        <v>16443</v>
      </c>
      <c r="R80" s="124" t="s">
        <v>22</v>
      </c>
      <c r="S80" s="125">
        <v>30237</v>
      </c>
      <c r="T80" s="124" t="s">
        <v>22</v>
      </c>
      <c r="U80" s="125">
        <v>55655</v>
      </c>
      <c r="V80" s="265"/>
      <c r="W80" s="266"/>
      <c r="X80" s="267"/>
      <c r="Y80" s="266"/>
      <c r="Z80" s="267"/>
      <c r="AA80" s="268"/>
      <c r="AB80" s="52" t="s">
        <v>22</v>
      </c>
      <c r="AC80" s="51">
        <f t="shared" si="35"/>
        <v>307378</v>
      </c>
      <c r="AD80" s="18"/>
      <c r="AH80" s="18"/>
      <c r="AI80" s="18"/>
      <c r="AJ80" s="18"/>
      <c r="AM80" s="18"/>
      <c r="AO80" s="18"/>
    </row>
    <row r="81" spans="1:41" x14ac:dyDescent="0.2">
      <c r="A81" s="3"/>
      <c r="B81" s="3"/>
      <c r="C81" s="3" t="s">
        <v>16</v>
      </c>
      <c r="D81" s="44" t="s">
        <v>22</v>
      </c>
      <c r="E81" s="45">
        <v>16960</v>
      </c>
      <c r="F81" s="44" t="s">
        <v>22</v>
      </c>
      <c r="G81" s="45">
        <v>21258</v>
      </c>
      <c r="H81" s="44" t="s">
        <v>22</v>
      </c>
      <c r="I81" s="45">
        <v>105117</v>
      </c>
      <c r="J81" s="44" t="s">
        <v>22</v>
      </c>
      <c r="K81" s="45">
        <v>7885</v>
      </c>
      <c r="L81" s="44" t="s">
        <v>22</v>
      </c>
      <c r="M81" s="45">
        <v>42219</v>
      </c>
      <c r="N81" s="44" t="s">
        <v>22</v>
      </c>
      <c r="O81" s="45">
        <v>9476</v>
      </c>
      <c r="P81" s="124" t="s">
        <v>22</v>
      </c>
      <c r="Q81" s="125">
        <v>1921</v>
      </c>
      <c r="R81" s="124" t="s">
        <v>22</v>
      </c>
      <c r="S81" s="125">
        <v>5894</v>
      </c>
      <c r="T81" s="124" t="s">
        <v>22</v>
      </c>
      <c r="U81" s="125">
        <v>5154</v>
      </c>
      <c r="V81" s="265"/>
      <c r="W81" s="266"/>
      <c r="X81" s="267"/>
      <c r="Y81" s="266"/>
      <c r="Z81" s="267"/>
      <c r="AA81" s="268"/>
      <c r="AB81" s="52" t="s">
        <v>22</v>
      </c>
      <c r="AC81" s="51">
        <f t="shared" si="35"/>
        <v>215884</v>
      </c>
      <c r="AD81" s="18"/>
      <c r="AM81" s="18"/>
    </row>
    <row r="82" spans="1:41" x14ac:dyDescent="0.2">
      <c r="A82" s="3"/>
      <c r="B82" s="3"/>
      <c r="C82" s="3" t="s">
        <v>17</v>
      </c>
      <c r="D82" s="44" t="s">
        <v>22</v>
      </c>
      <c r="E82" s="45">
        <v>53368</v>
      </c>
      <c r="F82" s="44" t="s">
        <v>22</v>
      </c>
      <c r="G82" s="45">
        <v>51996</v>
      </c>
      <c r="H82" s="44" t="s">
        <v>22</v>
      </c>
      <c r="I82" s="45">
        <v>163132</v>
      </c>
      <c r="J82" s="44" t="s">
        <v>22</v>
      </c>
      <c r="K82" s="45">
        <v>47414</v>
      </c>
      <c r="L82" s="44" t="s">
        <v>22</v>
      </c>
      <c r="M82" s="45">
        <v>64027</v>
      </c>
      <c r="N82" s="44" t="s">
        <v>22</v>
      </c>
      <c r="O82" s="45">
        <v>28021</v>
      </c>
      <c r="P82" s="124" t="s">
        <v>22</v>
      </c>
      <c r="Q82" s="125">
        <v>18364</v>
      </c>
      <c r="R82" s="124" t="s">
        <v>22</v>
      </c>
      <c r="S82" s="125">
        <v>36131</v>
      </c>
      <c r="T82" s="124" t="s">
        <v>22</v>
      </c>
      <c r="U82" s="125">
        <v>60809</v>
      </c>
      <c r="V82" s="265"/>
      <c r="W82" s="266"/>
      <c r="X82" s="267"/>
      <c r="Y82" s="266"/>
      <c r="Z82" s="267"/>
      <c r="AA82" s="268"/>
      <c r="AB82" s="52" t="s">
        <v>22</v>
      </c>
      <c r="AC82" s="51">
        <f t="shared" si="35"/>
        <v>523262</v>
      </c>
      <c r="AD82" s="18"/>
      <c r="AM82" s="18"/>
      <c r="AO82" s="18"/>
    </row>
    <row r="83" spans="1:41" x14ac:dyDescent="0.2">
      <c r="A83" s="231" t="s">
        <v>64</v>
      </c>
      <c r="B83" s="10" t="s">
        <v>21</v>
      </c>
      <c r="C83" s="10" t="s">
        <v>18</v>
      </c>
      <c r="D83" s="46">
        <f>SUM(D43+D51+D59+D67+D75)</f>
        <v>1271</v>
      </c>
      <c r="E83" s="47">
        <f>SUM(E43+E51+E59+E67+E75)</f>
        <v>353729</v>
      </c>
      <c r="F83" s="46">
        <f>SUM(F43+F51+F59+F67+F75)</f>
        <v>1133</v>
      </c>
      <c r="G83" s="47">
        <f>SUM(G43+G51+G59+G67+G75)</f>
        <v>323837</v>
      </c>
      <c r="H83" s="46">
        <f>SUM(H43+H51+H59+H67+H75)</f>
        <v>1092</v>
      </c>
      <c r="I83" s="47">
        <f t="shared" ref="I83" si="37">SUM(I43+I51+I59+I67+I75)</f>
        <v>324781</v>
      </c>
      <c r="J83" s="46">
        <f>SUM(J43+J51+J59+J67+J75)</f>
        <v>1185</v>
      </c>
      <c r="K83" s="47">
        <f t="shared" ref="K83:M83" si="38">SUM(K43+K51+K59+K67+K75)</f>
        <v>342355</v>
      </c>
      <c r="L83" s="46">
        <f>SUM(L43+L51+L59+L67+L75)</f>
        <v>945</v>
      </c>
      <c r="M83" s="47">
        <f t="shared" si="38"/>
        <v>274172</v>
      </c>
      <c r="N83" s="46">
        <f t="shared" ref="N83:O83" si="39">SUM(N43+N51+N59+N67+N75)</f>
        <v>698</v>
      </c>
      <c r="O83" s="47">
        <f t="shared" si="39"/>
        <v>216765</v>
      </c>
      <c r="P83" s="117">
        <f>SUM(P43+P51+P59+P67+P75)</f>
        <v>722</v>
      </c>
      <c r="Q83" s="117">
        <f t="shared" ref="Q83:AA83" si="40">SUM(Q43+Q51+Q59+Q67+Q75)</f>
        <v>194915</v>
      </c>
      <c r="R83" s="117">
        <f t="shared" si="40"/>
        <v>962</v>
      </c>
      <c r="S83" s="117">
        <f t="shared" si="40"/>
        <v>279030</v>
      </c>
      <c r="T83" s="117">
        <f t="shared" si="40"/>
        <v>987</v>
      </c>
      <c r="U83" s="117">
        <f t="shared" si="40"/>
        <v>283893</v>
      </c>
      <c r="V83" s="261"/>
      <c r="W83" s="262"/>
      <c r="X83" s="263"/>
      <c r="Y83" s="262"/>
      <c r="Z83" s="263"/>
      <c r="AA83" s="264"/>
      <c r="AB83" s="46">
        <f>SUMIF($D$2:$AA$2, "No. of Dwelling Units Approved", D83:AA83)</f>
        <v>8995</v>
      </c>
      <c r="AC83" s="47">
        <f t="shared" si="35"/>
        <v>2593477</v>
      </c>
      <c r="AD83" s="18"/>
    </row>
    <row r="84" spans="1:41" x14ac:dyDescent="0.2">
      <c r="A84" s="231"/>
      <c r="B84" s="10"/>
      <c r="C84" s="10" t="s">
        <v>109</v>
      </c>
      <c r="D84" s="46">
        <f>SUM(D44+D52+D60+D68+D76)</f>
        <v>684</v>
      </c>
      <c r="E84" s="47">
        <f>SUM(E44+E52+E60+E68+E76)</f>
        <v>183403</v>
      </c>
      <c r="F84" s="46">
        <f t="shared" ref="F84:I85" si="41">SUM(F44+F52+F60+F68+F76)</f>
        <v>698</v>
      </c>
      <c r="G84" s="47">
        <f t="shared" si="41"/>
        <v>172135</v>
      </c>
      <c r="H84" s="46">
        <f>SUM(H44+H52+H60+H68+H76)</f>
        <v>253</v>
      </c>
      <c r="I84" s="47">
        <f t="shared" si="41"/>
        <v>69783</v>
      </c>
      <c r="J84" s="46">
        <f t="shared" ref="J84:K85" si="42">SUM(J44+J52+J60+J68+J76)</f>
        <v>253</v>
      </c>
      <c r="K84" s="47">
        <f t="shared" si="42"/>
        <v>64487</v>
      </c>
      <c r="L84" s="46">
        <f t="shared" ref="L84:M85" si="43">SUM(L44+L52+L60+L68+L76)</f>
        <v>445</v>
      </c>
      <c r="M84" s="47">
        <f t="shared" si="43"/>
        <v>135733</v>
      </c>
      <c r="N84" s="46">
        <f t="shared" ref="N84:O86" si="44">SUM(N44+N52+N60+N68+N76)</f>
        <v>125</v>
      </c>
      <c r="O84" s="47">
        <f t="shared" si="44"/>
        <v>27309</v>
      </c>
      <c r="P84" s="117">
        <f>SUM(P44+P52+P60+P68+P76)</f>
        <v>189</v>
      </c>
      <c r="Q84" s="117">
        <f t="shared" ref="Q84:AA84" si="45">SUM(Q44+Q52+Q60+Q68+Q76)</f>
        <v>43823</v>
      </c>
      <c r="R84" s="117">
        <f t="shared" si="45"/>
        <v>279</v>
      </c>
      <c r="S84" s="117">
        <f t="shared" si="45"/>
        <v>61126</v>
      </c>
      <c r="T84" s="117">
        <f t="shared" si="45"/>
        <v>185</v>
      </c>
      <c r="U84" s="117">
        <f t="shared" si="45"/>
        <v>45784</v>
      </c>
      <c r="V84" s="261"/>
      <c r="W84" s="262"/>
      <c r="X84" s="263"/>
      <c r="Y84" s="262"/>
      <c r="Z84" s="263"/>
      <c r="AA84" s="264"/>
      <c r="AB84" s="46">
        <f>SUMIF($D$2:$AA$2, "No. of Dwelling Units Approved", D84:AA84)</f>
        <v>3111</v>
      </c>
      <c r="AC84" s="47">
        <f t="shared" si="35"/>
        <v>803583</v>
      </c>
      <c r="AD84" s="18"/>
    </row>
    <row r="85" spans="1:41" x14ac:dyDescent="0.2">
      <c r="A85" s="231"/>
      <c r="B85" s="10"/>
      <c r="C85" s="10" t="s">
        <v>110</v>
      </c>
      <c r="D85" s="46">
        <f>SUM(D45+D53+D61+D69+D77)</f>
        <v>218</v>
      </c>
      <c r="E85" s="47">
        <f>SUM(E45+E53+E61+E69+E77)</f>
        <v>112690</v>
      </c>
      <c r="F85" s="46">
        <f t="shared" si="41"/>
        <v>193</v>
      </c>
      <c r="G85" s="47">
        <f t="shared" si="41"/>
        <v>44200</v>
      </c>
      <c r="H85" s="46">
        <f>SUM(H45+H53+H61+H69+H77)</f>
        <v>413</v>
      </c>
      <c r="I85" s="47">
        <f t="shared" si="41"/>
        <v>123294</v>
      </c>
      <c r="J85" s="46">
        <f t="shared" si="42"/>
        <v>163</v>
      </c>
      <c r="K85" s="47">
        <f t="shared" si="42"/>
        <v>55291</v>
      </c>
      <c r="L85" s="46">
        <f t="shared" si="43"/>
        <v>81</v>
      </c>
      <c r="M85" s="47">
        <f t="shared" si="43"/>
        <v>28600</v>
      </c>
      <c r="N85" s="46">
        <f t="shared" si="44"/>
        <v>390</v>
      </c>
      <c r="O85" s="47">
        <f t="shared" si="44"/>
        <v>122379</v>
      </c>
      <c r="P85" s="117">
        <f>SUM(P45+P53+P61+P69+P77)</f>
        <v>195</v>
      </c>
      <c r="Q85" s="117">
        <f t="shared" ref="Q85:AA85" si="46">SUM(Q45+Q53+Q61+Q69+Q77)</f>
        <v>55326</v>
      </c>
      <c r="R85" s="117">
        <f t="shared" si="46"/>
        <v>88</v>
      </c>
      <c r="S85" s="117">
        <f t="shared" si="46"/>
        <v>24115</v>
      </c>
      <c r="T85" s="117">
        <f t="shared" si="46"/>
        <v>403</v>
      </c>
      <c r="U85" s="117">
        <f t="shared" si="46"/>
        <v>107543</v>
      </c>
      <c r="V85" s="261"/>
      <c r="W85" s="262"/>
      <c r="X85" s="263"/>
      <c r="Y85" s="262"/>
      <c r="Z85" s="263"/>
      <c r="AA85" s="264"/>
      <c r="AB85" s="46">
        <f>SUMIF($D$2:$AA$2, "No. of Dwelling Units Approved", D85:AA85)</f>
        <v>2144</v>
      </c>
      <c r="AC85" s="47">
        <f t="shared" ref="AC85" si="47">SUMIF($D$2:$AA$2, "Value of Approvals ($000)", D85:AA85)</f>
        <v>673438</v>
      </c>
      <c r="AD85" s="18"/>
    </row>
    <row r="86" spans="1:41" x14ac:dyDescent="0.2">
      <c r="A86" s="231"/>
      <c r="B86" s="10"/>
      <c r="C86" s="10" t="s">
        <v>19</v>
      </c>
      <c r="D86" s="46">
        <f t="shared" ref="D86:F86" si="48">SUM(D46+D54+D62+D70+D78)</f>
        <v>2173</v>
      </c>
      <c r="E86" s="47">
        <f t="shared" si="48"/>
        <v>649821</v>
      </c>
      <c r="F86" s="47">
        <f t="shared" si="48"/>
        <v>2024</v>
      </c>
      <c r="G86" s="47">
        <f>SUM(G46+G54+G62+G70+G78)</f>
        <v>540172</v>
      </c>
      <c r="H86" s="46">
        <f>SUM(H46+H54+H62+H70+H78)</f>
        <v>1758</v>
      </c>
      <c r="I86" s="47">
        <f t="shared" ref="I86" si="49">SUM(I46+I54+I62+I70+I78)</f>
        <v>517857</v>
      </c>
      <c r="J86" s="46">
        <f t="shared" ref="J86:K86" si="50">SUM(J46+J54+J62+J70+J78)</f>
        <v>1601</v>
      </c>
      <c r="K86" s="47">
        <f t="shared" si="50"/>
        <v>462133</v>
      </c>
      <c r="L86" s="46">
        <f t="shared" ref="L86:M86" si="51">SUM(L46+L54+L62+L70+L78)</f>
        <v>1471</v>
      </c>
      <c r="M86" s="47">
        <f t="shared" si="51"/>
        <v>438506</v>
      </c>
      <c r="N86" s="46">
        <f t="shared" si="44"/>
        <v>1213</v>
      </c>
      <c r="O86" s="47">
        <f t="shared" si="44"/>
        <v>366454</v>
      </c>
      <c r="P86" s="117">
        <f>SUM(P46+P54+P62+P70+P78)</f>
        <v>1106</v>
      </c>
      <c r="Q86" s="117">
        <f t="shared" ref="Q86:AA86" si="52">SUM(Q46+Q54+Q62+Q70+Q78)</f>
        <v>294065</v>
      </c>
      <c r="R86" s="117">
        <f t="shared" si="52"/>
        <v>1329</v>
      </c>
      <c r="S86" s="117">
        <f t="shared" si="52"/>
        <v>364271</v>
      </c>
      <c r="T86" s="117">
        <f t="shared" si="52"/>
        <v>1575</v>
      </c>
      <c r="U86" s="117">
        <f t="shared" si="52"/>
        <v>437220</v>
      </c>
      <c r="V86" s="261"/>
      <c r="W86" s="262"/>
      <c r="X86" s="263"/>
      <c r="Y86" s="262"/>
      <c r="Z86" s="263"/>
      <c r="AA86" s="264"/>
      <c r="AB86" s="46">
        <f>SUMIF($D$2:$AA$2, "No. of Dwelling Units Approved", D86:AA86)</f>
        <v>14250</v>
      </c>
      <c r="AC86" s="47">
        <f t="shared" si="35"/>
        <v>4070499</v>
      </c>
      <c r="AD86" s="18"/>
      <c r="AH86" s="18"/>
      <c r="AJ86" s="18"/>
    </row>
    <row r="87" spans="1:41" x14ac:dyDescent="0.2">
      <c r="A87" s="231"/>
      <c r="B87" s="10"/>
      <c r="C87" s="10" t="s">
        <v>14</v>
      </c>
      <c r="D87" s="46" t="s">
        <v>22</v>
      </c>
      <c r="E87" s="47">
        <f>SUM(E47+E55+E63+E71+E79)</f>
        <v>80401</v>
      </c>
      <c r="F87" s="46" t="s">
        <v>22</v>
      </c>
      <c r="G87" s="47">
        <f>SUM(G47+G55+G63+G71+G79)</f>
        <v>71955</v>
      </c>
      <c r="H87" s="46" t="s">
        <v>22</v>
      </c>
      <c r="I87" s="47">
        <f>SUM(I47+I55+I63+I71+I79)</f>
        <v>75756</v>
      </c>
      <c r="J87" s="46" t="s">
        <v>22</v>
      </c>
      <c r="K87" s="47">
        <f t="shared" ref="K87:M87" si="53">SUM(K47+K55+K63+K71+K79)</f>
        <v>88957</v>
      </c>
      <c r="L87" s="46" t="s">
        <v>22</v>
      </c>
      <c r="M87" s="47">
        <f t="shared" si="53"/>
        <v>80117</v>
      </c>
      <c r="N87" s="46" t="s">
        <v>22</v>
      </c>
      <c r="O87" s="47">
        <f t="shared" ref="O87:S87" si="54">SUM(O47+O55+O63+O71+O79)</f>
        <v>57137</v>
      </c>
      <c r="P87" s="117" t="s">
        <v>22</v>
      </c>
      <c r="Q87" s="118">
        <f t="shared" si="54"/>
        <v>40983</v>
      </c>
      <c r="R87" s="117" t="s">
        <v>22</v>
      </c>
      <c r="S87" s="118">
        <f t="shared" si="54"/>
        <v>80427</v>
      </c>
      <c r="T87" s="117" t="s">
        <v>22</v>
      </c>
      <c r="U87" s="118">
        <f t="shared" ref="U87" si="55">SUM(U47+U55+U63+U71+U79)</f>
        <v>71395</v>
      </c>
      <c r="V87" s="265"/>
      <c r="W87" s="266"/>
      <c r="X87" s="267"/>
      <c r="Y87" s="266"/>
      <c r="Z87" s="267"/>
      <c r="AA87" s="268"/>
      <c r="AB87" s="46" t="s">
        <v>22</v>
      </c>
      <c r="AC87" s="47">
        <f t="shared" si="35"/>
        <v>647128</v>
      </c>
      <c r="AD87" s="18"/>
    </row>
    <row r="88" spans="1:41" x14ac:dyDescent="0.2">
      <c r="A88" s="231"/>
      <c r="B88" s="10"/>
      <c r="C88" s="10" t="s">
        <v>15</v>
      </c>
      <c r="D88" s="46" t="s">
        <v>22</v>
      </c>
      <c r="E88" s="47">
        <f>SUM(E48+E56+E64+E72+E80)</f>
        <v>730223</v>
      </c>
      <c r="F88" s="46" t="s">
        <v>22</v>
      </c>
      <c r="G88" s="47">
        <f>SUM(G48+G56+G64+G72+G80)</f>
        <v>612125</v>
      </c>
      <c r="H88" s="46" t="s">
        <v>22</v>
      </c>
      <c r="I88" s="47">
        <f>SUM(I48+I56+I64+I72+I80)</f>
        <v>593613</v>
      </c>
      <c r="J88" s="46" t="s">
        <v>22</v>
      </c>
      <c r="K88" s="47">
        <f t="shared" ref="K88:M88" si="56">SUM(K48+K56+K64+K72+K80)</f>
        <v>551090</v>
      </c>
      <c r="L88" s="46" t="s">
        <v>22</v>
      </c>
      <c r="M88" s="47">
        <f t="shared" si="56"/>
        <v>518624</v>
      </c>
      <c r="N88" s="46" t="s">
        <v>22</v>
      </c>
      <c r="O88" s="47">
        <f t="shared" ref="O88" si="57">SUM(O48+O56+O64+O72+O80)</f>
        <v>423593</v>
      </c>
      <c r="P88" s="117" t="s">
        <v>22</v>
      </c>
      <c r="Q88" s="118">
        <f>SUM(Q48+Q56+Q63+Q71+Q79)</f>
        <v>227948</v>
      </c>
      <c r="R88" s="117" t="s">
        <v>22</v>
      </c>
      <c r="S88" s="118">
        <f>SUM(S48+S56+S63+S71+S79)</f>
        <v>310220</v>
      </c>
      <c r="T88" s="117" t="s">
        <v>22</v>
      </c>
      <c r="U88" s="118">
        <f t="shared" ref="U88" si="58">SUM(U48+U56+U64+U72+U80)</f>
        <v>508613</v>
      </c>
      <c r="V88" s="265"/>
      <c r="W88" s="266"/>
      <c r="X88" s="267"/>
      <c r="Y88" s="266"/>
      <c r="Z88" s="267"/>
      <c r="AA88" s="268"/>
      <c r="AB88" s="46" t="s">
        <v>22</v>
      </c>
      <c r="AC88" s="47">
        <f t="shared" si="35"/>
        <v>4476049</v>
      </c>
      <c r="AD88" s="18"/>
    </row>
    <row r="89" spans="1:41" x14ac:dyDescent="0.2">
      <c r="A89" s="231"/>
      <c r="B89" s="10"/>
      <c r="C89" s="10" t="s">
        <v>16</v>
      </c>
      <c r="D89" s="46" t="s">
        <v>22</v>
      </c>
      <c r="E89" s="47">
        <f>SUM(E49+E57+E65+E73+E81)</f>
        <v>290197</v>
      </c>
      <c r="F89" s="46" t="s">
        <v>22</v>
      </c>
      <c r="G89" s="47">
        <f>SUM(G49+G57+G65+G73+G81)</f>
        <v>287765</v>
      </c>
      <c r="H89" s="46" t="s">
        <v>22</v>
      </c>
      <c r="I89" s="47">
        <f>SUM(I49+I57+I65+I73+I81)</f>
        <v>355173</v>
      </c>
      <c r="J89" s="46" t="s">
        <v>22</v>
      </c>
      <c r="K89" s="47">
        <f t="shared" ref="K89:M89" si="59">SUM(K49+K57+K65+K73+K81)</f>
        <v>259456</v>
      </c>
      <c r="L89" s="46" t="s">
        <v>22</v>
      </c>
      <c r="M89" s="47">
        <f t="shared" si="59"/>
        <v>372619</v>
      </c>
      <c r="N89" s="46" t="s">
        <v>22</v>
      </c>
      <c r="O89" s="47">
        <f t="shared" ref="O89" si="60">SUM(O49+O57+O65+O73+O81)</f>
        <v>200399</v>
      </c>
      <c r="P89" s="117" t="s">
        <v>22</v>
      </c>
      <c r="Q89" s="118">
        <f>SUM(Q49+Q57+Q64+Q72+Q80)</f>
        <v>501822</v>
      </c>
      <c r="R89" s="117" t="s">
        <v>22</v>
      </c>
      <c r="S89" s="118">
        <f>SUM(S49+S57+S64+S72+S80)</f>
        <v>344099</v>
      </c>
      <c r="T89" s="117" t="s">
        <v>22</v>
      </c>
      <c r="U89" s="118">
        <f t="shared" ref="U89" si="61">SUM(U49+U57+U65+U73+U81)</f>
        <v>429219</v>
      </c>
      <c r="V89" s="265"/>
      <c r="W89" s="266"/>
      <c r="X89" s="267"/>
      <c r="Y89" s="266"/>
      <c r="Z89" s="267"/>
      <c r="AA89" s="268"/>
      <c r="AB89" s="46" t="s">
        <v>22</v>
      </c>
      <c r="AC89" s="47">
        <f t="shared" si="35"/>
        <v>3040749</v>
      </c>
      <c r="AD89" s="18"/>
      <c r="AH89" s="18"/>
      <c r="AJ89" s="18"/>
    </row>
    <row r="90" spans="1:41" x14ac:dyDescent="0.2">
      <c r="A90" s="232"/>
      <c r="B90" s="12"/>
      <c r="C90" s="12" t="s">
        <v>17</v>
      </c>
      <c r="D90" s="48" t="s">
        <v>22</v>
      </c>
      <c r="E90" s="49">
        <f>SUM(E50+E58+E66+E74+E82)</f>
        <v>1020419</v>
      </c>
      <c r="F90" s="48" t="s">
        <v>22</v>
      </c>
      <c r="G90" s="49">
        <f>SUM(G50+G58+G66+G74+G82)</f>
        <v>899890</v>
      </c>
      <c r="H90" s="48" t="s">
        <v>22</v>
      </c>
      <c r="I90" s="49">
        <f>SUM(I50+I58+I66+I74+I82)</f>
        <v>948787</v>
      </c>
      <c r="J90" s="48" t="s">
        <v>22</v>
      </c>
      <c r="K90" s="49">
        <f t="shared" ref="K90:M90" si="62">SUM(K50+K58+K66+K74+K82)</f>
        <v>810545</v>
      </c>
      <c r="L90" s="48" t="s">
        <v>22</v>
      </c>
      <c r="M90" s="49">
        <f t="shared" si="62"/>
        <v>891243</v>
      </c>
      <c r="N90" s="48" t="s">
        <v>22</v>
      </c>
      <c r="O90" s="49">
        <f t="shared" ref="O90" si="63">SUM(O50+O58+O66+O74+O82)</f>
        <v>623989</v>
      </c>
      <c r="P90" s="127" t="s">
        <v>22</v>
      </c>
      <c r="Q90" s="128">
        <f>SUM(Q50+Q58+Q65+Q73+Q81)</f>
        <v>697773</v>
      </c>
      <c r="R90" s="127" t="s">
        <v>22</v>
      </c>
      <c r="S90" s="128">
        <f>SUM(S50+S58+S65+S73+S81)</f>
        <v>530243</v>
      </c>
      <c r="T90" s="127" t="s">
        <v>22</v>
      </c>
      <c r="U90" s="128">
        <f t="shared" ref="U90" si="64">SUM(U50+U58+U66+U74+U82)</f>
        <v>937831</v>
      </c>
      <c r="V90" s="269"/>
      <c r="W90" s="270"/>
      <c r="X90" s="271"/>
      <c r="Y90" s="270"/>
      <c r="Z90" s="271"/>
      <c r="AA90" s="272"/>
      <c r="AB90" s="48" t="s">
        <v>22</v>
      </c>
      <c r="AC90" s="49">
        <f t="shared" si="35"/>
        <v>7360720</v>
      </c>
      <c r="AD90" s="18"/>
    </row>
    <row r="91" spans="1:41" x14ac:dyDescent="0.2">
      <c r="D91" s="18"/>
      <c r="E91" s="18"/>
      <c r="F91" s="18"/>
      <c r="G91" s="18"/>
      <c r="H91" s="18"/>
      <c r="I91" s="18"/>
      <c r="J91" s="18"/>
      <c r="K91" s="18"/>
      <c r="L91" s="18"/>
      <c r="M91" s="18"/>
      <c r="N91" s="18"/>
      <c r="O91" s="18"/>
      <c r="P91" s="113"/>
      <c r="Q91" s="113"/>
      <c r="R91" s="113"/>
      <c r="S91" s="113"/>
      <c r="T91" s="113"/>
      <c r="U91" s="113"/>
      <c r="V91" s="113"/>
      <c r="W91" s="113"/>
      <c r="X91" s="113"/>
      <c r="Y91" s="113"/>
      <c r="Z91" s="113"/>
      <c r="AA91" s="113"/>
      <c r="AB91" s="108"/>
      <c r="AC91" s="108"/>
      <c r="AD91" s="18"/>
      <c r="AH91" s="18"/>
      <c r="AJ91" s="18"/>
    </row>
    <row r="92" spans="1:41" x14ac:dyDescent="0.2">
      <c r="D92" s="18"/>
      <c r="E92" s="18"/>
      <c r="F92" s="18"/>
      <c r="G92" s="18"/>
      <c r="H92" s="18"/>
      <c r="I92" s="18"/>
      <c r="J92" s="18"/>
      <c r="K92" s="18"/>
      <c r="L92" s="18"/>
      <c r="M92" s="18"/>
      <c r="N92" s="18"/>
      <c r="O92" s="18"/>
      <c r="P92" s="113"/>
      <c r="Q92" s="113"/>
      <c r="R92" s="113"/>
      <c r="S92" s="113"/>
      <c r="T92" s="113"/>
      <c r="U92" s="113"/>
      <c r="V92" s="113"/>
      <c r="W92" s="113"/>
      <c r="X92" s="113"/>
      <c r="Y92" s="113"/>
      <c r="Z92" s="113"/>
      <c r="AA92" s="113"/>
      <c r="AB92" s="108"/>
      <c r="AC92" s="108"/>
      <c r="AD92" s="18"/>
      <c r="AH92" s="18"/>
      <c r="AJ92" s="18"/>
    </row>
    <row r="93" spans="1:41" x14ac:dyDescent="0.2">
      <c r="D93" s="18"/>
      <c r="E93" s="18"/>
      <c r="F93" s="18"/>
      <c r="G93" s="18"/>
      <c r="H93" s="18"/>
      <c r="I93" s="18"/>
      <c r="J93" s="18"/>
      <c r="K93" s="18"/>
      <c r="L93" s="18"/>
      <c r="M93" s="18"/>
      <c r="N93" s="18"/>
      <c r="O93" s="18"/>
      <c r="P93" s="113"/>
      <c r="Q93" s="113"/>
      <c r="R93" s="113"/>
      <c r="S93" s="113"/>
      <c r="T93" s="113"/>
      <c r="U93" s="113"/>
      <c r="V93" s="113"/>
      <c r="W93" s="113"/>
      <c r="X93" s="113"/>
      <c r="Y93" s="113"/>
      <c r="Z93" s="113"/>
      <c r="AA93" s="113"/>
      <c r="AB93" s="108"/>
      <c r="AC93" s="108"/>
      <c r="AD93" s="18"/>
      <c r="AH93" s="18"/>
      <c r="AJ93" s="18"/>
    </row>
    <row r="94" spans="1:41" x14ac:dyDescent="0.2">
      <c r="H94" s="22"/>
      <c r="AH94" s="18"/>
      <c r="AJ94" s="18"/>
    </row>
    <row r="95" spans="1:41" x14ac:dyDescent="0.2">
      <c r="H95" s="22"/>
      <c r="AH95" s="18"/>
      <c r="AJ95" s="18"/>
    </row>
    <row r="96" spans="1:41" x14ac:dyDescent="0.2">
      <c r="H96" s="21"/>
      <c r="AH96" s="18"/>
      <c r="AJ96" s="18"/>
    </row>
    <row r="97" spans="2:36" x14ac:dyDescent="0.2">
      <c r="R97" s="123"/>
    </row>
    <row r="99" spans="2:36" x14ac:dyDescent="0.2">
      <c r="R99" s="113"/>
    </row>
    <row r="100" spans="2:36" x14ac:dyDescent="0.2">
      <c r="R100" s="113"/>
    </row>
    <row r="101" spans="2:36" x14ac:dyDescent="0.2">
      <c r="B101" s="19"/>
      <c r="C101" s="23"/>
      <c r="D101" s="18"/>
      <c r="E101" s="18"/>
      <c r="F101" s="18"/>
      <c r="G101" s="18"/>
      <c r="H101" s="18"/>
      <c r="I101" s="18"/>
      <c r="AD101" s="18"/>
      <c r="AH101" s="18"/>
      <c r="AJ101" s="18"/>
    </row>
    <row r="102" spans="2:36" x14ac:dyDescent="0.2">
      <c r="B102" s="19"/>
      <c r="C102" s="23"/>
      <c r="D102" s="18"/>
      <c r="E102" s="18"/>
      <c r="F102" s="18"/>
      <c r="G102" s="18"/>
      <c r="H102" s="18"/>
      <c r="I102" s="18"/>
      <c r="AD102" s="18"/>
    </row>
    <row r="104" spans="2:36" x14ac:dyDescent="0.2">
      <c r="AH104" s="18"/>
      <c r="AJ104" s="18"/>
    </row>
    <row r="106" spans="2:36" x14ac:dyDescent="0.2">
      <c r="AH106" s="18"/>
      <c r="AJ106" s="18"/>
    </row>
    <row r="107" spans="2:36" x14ac:dyDescent="0.2">
      <c r="AH107" s="18"/>
      <c r="AJ107" s="18"/>
    </row>
    <row r="108" spans="2:36" x14ac:dyDescent="0.2">
      <c r="AH108" s="18"/>
      <c r="AJ108" s="18"/>
    </row>
    <row r="109" spans="2:36" x14ac:dyDescent="0.2">
      <c r="AH109" s="18"/>
      <c r="AJ109" s="18"/>
    </row>
    <row r="110" spans="2:36" x14ac:dyDescent="0.2">
      <c r="AH110" s="18"/>
      <c r="AJ110" s="18"/>
    </row>
    <row r="111" spans="2:36" x14ac:dyDescent="0.2">
      <c r="AH111" s="18"/>
      <c r="AJ111" s="18"/>
    </row>
    <row r="116" spans="34:36" x14ac:dyDescent="0.2">
      <c r="AH116" s="18"/>
      <c r="AJ116" s="18"/>
    </row>
    <row r="119" spans="34:36" x14ac:dyDescent="0.2">
      <c r="AH119" s="18"/>
      <c r="AJ119" s="18"/>
    </row>
    <row r="121" spans="34:36" x14ac:dyDescent="0.2">
      <c r="AH121" s="18"/>
      <c r="AJ121" s="18"/>
    </row>
    <row r="122" spans="34:36" x14ac:dyDescent="0.2">
      <c r="AH122" s="18"/>
      <c r="AJ122" s="18"/>
    </row>
    <row r="123" spans="34:36" x14ac:dyDescent="0.2">
      <c r="AH123" s="18"/>
      <c r="AJ123" s="18"/>
    </row>
    <row r="124" spans="34:36" x14ac:dyDescent="0.2">
      <c r="AH124" s="18"/>
      <c r="AJ124" s="18"/>
    </row>
    <row r="125" spans="34:36" x14ac:dyDescent="0.2">
      <c r="AJ125" s="18"/>
    </row>
    <row r="126" spans="34:36" x14ac:dyDescent="0.2">
      <c r="AH126" s="18"/>
      <c r="AJ126" s="18"/>
    </row>
    <row r="131" spans="34:36" x14ac:dyDescent="0.2">
      <c r="AH131" s="18"/>
      <c r="AJ131" s="18"/>
    </row>
    <row r="134" spans="34:36" x14ac:dyDescent="0.2">
      <c r="AH134" s="18"/>
      <c r="AJ134" s="18"/>
    </row>
    <row r="136" spans="34:36" x14ac:dyDescent="0.2">
      <c r="AH136" s="18"/>
      <c r="AJ136" s="18"/>
    </row>
    <row r="137" spans="34:36" x14ac:dyDescent="0.2">
      <c r="AH137" s="18"/>
      <c r="AJ137" s="18"/>
    </row>
    <row r="138" spans="34:36" x14ac:dyDescent="0.2">
      <c r="AH138" s="18"/>
      <c r="AJ138" s="18"/>
    </row>
    <row r="139" spans="34:36" x14ac:dyDescent="0.2">
      <c r="AH139" s="18"/>
      <c r="AJ139" s="18"/>
    </row>
    <row r="140" spans="34:36" x14ac:dyDescent="0.2">
      <c r="AH140" s="18"/>
      <c r="AJ140" s="18"/>
    </row>
    <row r="141" spans="34:36" x14ac:dyDescent="0.2">
      <c r="AH141" s="18"/>
      <c r="AJ141" s="18"/>
    </row>
    <row r="146" spans="34:36" x14ac:dyDescent="0.2">
      <c r="AH146" s="18"/>
      <c r="AJ146" s="18"/>
    </row>
    <row r="149" spans="34:36" x14ac:dyDescent="0.2">
      <c r="AH149" s="18"/>
      <c r="AJ149" s="18"/>
    </row>
    <row r="151" spans="34:36" x14ac:dyDescent="0.2">
      <c r="AH151" s="18"/>
      <c r="AJ151" s="18"/>
    </row>
    <row r="152" spans="34:36" x14ac:dyDescent="0.2">
      <c r="AH152" s="18"/>
      <c r="AJ152" s="18"/>
    </row>
    <row r="153" spans="34:36" x14ac:dyDescent="0.2">
      <c r="AH153" s="18"/>
      <c r="AJ153" s="18"/>
    </row>
    <row r="154" spans="34:36" x14ac:dyDescent="0.2">
      <c r="AH154" s="18"/>
      <c r="AJ154" s="18"/>
    </row>
    <row r="155" spans="34:36" x14ac:dyDescent="0.2">
      <c r="AH155" s="18"/>
    </row>
    <row r="156" spans="34:36" x14ac:dyDescent="0.2">
      <c r="AH156" s="18"/>
      <c r="AJ156" s="18"/>
    </row>
    <row r="161" spans="34:36" x14ac:dyDescent="0.2">
      <c r="AH161" s="18"/>
      <c r="AJ161" s="18"/>
    </row>
    <row r="164" spans="34:36" x14ac:dyDescent="0.2">
      <c r="AH164" s="18"/>
      <c r="AJ164" s="18"/>
    </row>
    <row r="166" spans="34:36" x14ac:dyDescent="0.2">
      <c r="AH166" s="18"/>
      <c r="AJ166" s="18"/>
    </row>
    <row r="167" spans="34:36" x14ac:dyDescent="0.2">
      <c r="AH167" s="18"/>
      <c r="AJ167" s="18"/>
    </row>
    <row r="168" spans="34:36" x14ac:dyDescent="0.2">
      <c r="AH168" s="18"/>
      <c r="AJ168" s="18"/>
    </row>
  </sheetData>
  <mergeCells count="18">
    <mergeCell ref="T1:U1"/>
    <mergeCell ref="V1:W1"/>
    <mergeCell ref="X1:Y1"/>
    <mergeCell ref="A43:A44"/>
    <mergeCell ref="A83:A90"/>
    <mergeCell ref="AB1:AC1"/>
    <mergeCell ref="A1:A2"/>
    <mergeCell ref="B1:B2"/>
    <mergeCell ref="C1:C2"/>
    <mergeCell ref="D1:E1"/>
    <mergeCell ref="F1:G1"/>
    <mergeCell ref="H1:I1"/>
    <mergeCell ref="J1:K1"/>
    <mergeCell ref="L1:M1"/>
    <mergeCell ref="N1:O1"/>
    <mergeCell ref="P1:Q1"/>
    <mergeCell ref="R1:S1"/>
    <mergeCell ref="Z1:AA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60"/>
  <sheetViews>
    <sheetView zoomScaleNormal="100" workbookViewId="0">
      <pane xSplit="3" ySplit="2" topLeftCell="J3" activePane="bottomRight" state="frozenSplit"/>
      <selection pane="topRight" activeCell="AB1" sqref="AB1"/>
      <selection pane="bottomLeft" activeCell="A2" sqref="A2"/>
      <selection pane="bottomRight" activeCell="V1" sqref="V1:AA17"/>
    </sheetView>
  </sheetViews>
  <sheetFormatPr defaultRowHeight="12" x14ac:dyDescent="0.2"/>
  <cols>
    <col min="1" max="1" width="13" style="1" customWidth="1"/>
    <col min="2" max="2" width="22.28515625" style="1" customWidth="1"/>
    <col min="3" max="3" width="27.28515625" style="1" customWidth="1"/>
    <col min="4" max="4" width="9.140625" style="1"/>
    <col min="5" max="5" width="9.140625" style="18"/>
    <col min="6" max="6" width="9.140625" style="1" customWidth="1"/>
    <col min="7" max="7" width="9.140625" style="18" customWidth="1"/>
    <col min="8" max="8" width="9.140625" style="1" customWidth="1"/>
    <col min="9" max="9" width="9.140625" style="18" customWidth="1"/>
    <col min="10" max="10" width="9.140625" style="1" customWidth="1"/>
    <col min="11" max="11" width="9.140625" style="18" customWidth="1"/>
    <col min="12" max="17" width="9.140625" style="1" customWidth="1"/>
    <col min="18" max="27" width="9.140625" style="112" customWidth="1"/>
    <col min="28" max="31" width="9.140625" style="1"/>
    <col min="32" max="32" width="48.140625" style="1" customWidth="1"/>
    <col min="33" max="16384" width="9.140625" style="1"/>
  </cols>
  <sheetData>
    <row r="1" spans="1:41" x14ac:dyDescent="0.2">
      <c r="A1" s="224" t="s">
        <v>0</v>
      </c>
      <c r="B1" s="224" t="s">
        <v>1</v>
      </c>
      <c r="C1" s="225"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23" t="s">
        <v>13</v>
      </c>
      <c r="AC1" s="223"/>
    </row>
    <row r="2" spans="1:41" ht="58.5" customHeight="1" x14ac:dyDescent="0.2">
      <c r="A2" s="224"/>
      <c r="B2" s="224"/>
      <c r="C2" s="225"/>
      <c r="D2" s="9" t="s">
        <v>3</v>
      </c>
      <c r="E2" s="56" t="s">
        <v>20</v>
      </c>
      <c r="F2" s="9" t="s">
        <v>3</v>
      </c>
      <c r="G2" s="56" t="s">
        <v>20</v>
      </c>
      <c r="H2" s="9" t="s">
        <v>3</v>
      </c>
      <c r="I2" s="56" t="s">
        <v>20</v>
      </c>
      <c r="J2" s="9" t="s">
        <v>3</v>
      </c>
      <c r="K2" s="56" t="s">
        <v>20</v>
      </c>
      <c r="L2" s="9" t="s">
        <v>3</v>
      </c>
      <c r="M2" s="9" t="s">
        <v>20</v>
      </c>
      <c r="N2" s="9" t="s">
        <v>3</v>
      </c>
      <c r="O2" s="9" t="s">
        <v>20</v>
      </c>
      <c r="P2" s="9" t="s">
        <v>3</v>
      </c>
      <c r="Q2" s="9" t="s">
        <v>20</v>
      </c>
      <c r="R2" s="116" t="s">
        <v>3</v>
      </c>
      <c r="S2" s="116" t="s">
        <v>20</v>
      </c>
      <c r="T2" s="116" t="s">
        <v>3</v>
      </c>
      <c r="U2" s="116" t="s">
        <v>20</v>
      </c>
      <c r="V2" s="256" t="s">
        <v>3</v>
      </c>
      <c r="W2" s="256" t="s">
        <v>20</v>
      </c>
      <c r="X2" s="256" t="s">
        <v>3</v>
      </c>
      <c r="Y2" s="256" t="s">
        <v>20</v>
      </c>
      <c r="Z2" s="256" t="s">
        <v>3</v>
      </c>
      <c r="AA2" s="256" t="s">
        <v>20</v>
      </c>
      <c r="AB2" s="14" t="s">
        <v>3</v>
      </c>
      <c r="AC2" s="14" t="s">
        <v>20</v>
      </c>
    </row>
    <row r="3" spans="1:41" x14ac:dyDescent="0.2">
      <c r="A3" s="10">
        <v>309</v>
      </c>
      <c r="B3" s="10" t="s">
        <v>23</v>
      </c>
      <c r="C3" s="10" t="s">
        <v>18</v>
      </c>
      <c r="D3" s="46">
        <v>238</v>
      </c>
      <c r="E3" s="47">
        <v>90658</v>
      </c>
      <c r="F3" s="46">
        <v>220</v>
      </c>
      <c r="G3" s="47">
        <v>73153</v>
      </c>
      <c r="H3" s="46">
        <v>180</v>
      </c>
      <c r="I3" s="47">
        <v>62194</v>
      </c>
      <c r="J3" s="46">
        <v>295</v>
      </c>
      <c r="K3" s="47">
        <v>110906</v>
      </c>
      <c r="L3" s="46">
        <v>210</v>
      </c>
      <c r="M3" s="47">
        <v>68072</v>
      </c>
      <c r="N3" s="46">
        <v>161</v>
      </c>
      <c r="O3" s="47">
        <v>67680</v>
      </c>
      <c r="P3" s="46">
        <v>174</v>
      </c>
      <c r="Q3" s="47">
        <v>61122</v>
      </c>
      <c r="R3" s="117">
        <v>212</v>
      </c>
      <c r="S3" s="118">
        <v>67686</v>
      </c>
      <c r="T3" s="117">
        <v>160</v>
      </c>
      <c r="U3" s="118">
        <v>56714</v>
      </c>
      <c r="V3" s="257"/>
      <c r="W3" s="258"/>
      <c r="X3" s="259"/>
      <c r="Y3" s="258"/>
      <c r="Z3" s="259"/>
      <c r="AA3" s="260"/>
      <c r="AB3" s="46">
        <f>SUMIF($D$2:$AA$2, "No. of Dwelling Units Approved", D3:AA3)</f>
        <v>1850</v>
      </c>
      <c r="AC3" s="47">
        <f>SUMIF($D$2:$AA$2, "Value of Approvals ($000)", D3:AA3)</f>
        <v>658185</v>
      </c>
      <c r="AD3" s="18"/>
      <c r="AE3" s="18"/>
    </row>
    <row r="4" spans="1:41" x14ac:dyDescent="0.2">
      <c r="A4" s="10"/>
      <c r="B4" s="10"/>
      <c r="C4" s="10" t="s">
        <v>109</v>
      </c>
      <c r="D4" s="46">
        <v>109</v>
      </c>
      <c r="E4" s="47">
        <v>24140</v>
      </c>
      <c r="F4" s="46">
        <v>118</v>
      </c>
      <c r="G4" s="47">
        <v>33344</v>
      </c>
      <c r="H4" s="46">
        <v>16</v>
      </c>
      <c r="I4" s="47">
        <v>2692</v>
      </c>
      <c r="J4" s="46">
        <v>81</v>
      </c>
      <c r="K4" s="47">
        <v>19752</v>
      </c>
      <c r="L4" s="46">
        <v>65</v>
      </c>
      <c r="M4" s="47">
        <v>16072</v>
      </c>
      <c r="N4" s="46">
        <v>45</v>
      </c>
      <c r="O4" s="47">
        <v>12219</v>
      </c>
      <c r="P4" s="46">
        <v>27</v>
      </c>
      <c r="Q4" s="47">
        <v>6253</v>
      </c>
      <c r="R4" s="117">
        <v>58</v>
      </c>
      <c r="S4" s="118">
        <v>12927</v>
      </c>
      <c r="T4" s="117">
        <v>40</v>
      </c>
      <c r="U4" s="118">
        <v>12089</v>
      </c>
      <c r="V4" s="261"/>
      <c r="W4" s="262"/>
      <c r="X4" s="263"/>
      <c r="Y4" s="262"/>
      <c r="Z4" s="263"/>
      <c r="AA4" s="264"/>
      <c r="AB4" s="46">
        <f>SUMIF($D$2:$AA$2, "No. of Dwelling Units Approved", D4:AA4)</f>
        <v>559</v>
      </c>
      <c r="AC4" s="47">
        <f t="shared" ref="AC4:AC36" si="0">SUMIF($D$2:$AA$2, "Value of Approvals ($000)", D4:AA4)</f>
        <v>139488</v>
      </c>
      <c r="AD4" s="18"/>
      <c r="AE4" s="18"/>
    </row>
    <row r="5" spans="1:41" x14ac:dyDescent="0.2">
      <c r="A5" s="10"/>
      <c r="B5" s="10"/>
      <c r="C5" s="10" t="s">
        <v>110</v>
      </c>
      <c r="D5" s="46">
        <v>241</v>
      </c>
      <c r="E5" s="47">
        <v>91879</v>
      </c>
      <c r="F5" s="46">
        <v>466</v>
      </c>
      <c r="G5" s="47">
        <v>263781</v>
      </c>
      <c r="H5" s="46">
        <v>167</v>
      </c>
      <c r="I5" s="47">
        <v>126100</v>
      </c>
      <c r="J5" s="46">
        <v>94</v>
      </c>
      <c r="K5" s="47">
        <v>33651</v>
      </c>
      <c r="L5" s="46">
        <v>127</v>
      </c>
      <c r="M5" s="47">
        <v>95093</v>
      </c>
      <c r="N5" s="46">
        <v>0</v>
      </c>
      <c r="O5" s="47">
        <v>0</v>
      </c>
      <c r="P5" s="46">
        <v>82</v>
      </c>
      <c r="Q5" s="47">
        <v>21539</v>
      </c>
      <c r="R5" s="117">
        <v>83</v>
      </c>
      <c r="S5" s="118">
        <v>24365</v>
      </c>
      <c r="T5" s="117">
        <v>24</v>
      </c>
      <c r="U5" s="118">
        <v>7000</v>
      </c>
      <c r="V5" s="261"/>
      <c r="W5" s="262"/>
      <c r="X5" s="263"/>
      <c r="Y5" s="262"/>
      <c r="Z5" s="263"/>
      <c r="AA5" s="264"/>
      <c r="AB5" s="46">
        <f>SUMIF($D$2:$AA$2, "No. of Dwelling Units Approved", D5:AA5)</f>
        <v>1284</v>
      </c>
      <c r="AC5" s="47">
        <f t="shared" ref="AC5" si="1">SUMIF($D$2:$AA$2, "Value of Approvals ($000)", D5:AA5)</f>
        <v>663408</v>
      </c>
      <c r="AD5" s="18"/>
      <c r="AE5" s="18"/>
    </row>
    <row r="6" spans="1:41" x14ac:dyDescent="0.2">
      <c r="A6" s="10"/>
      <c r="B6" s="10"/>
      <c r="C6" s="10" t="s">
        <v>19</v>
      </c>
      <c r="D6" s="46">
        <v>588</v>
      </c>
      <c r="E6" s="47">
        <v>206677</v>
      </c>
      <c r="F6" s="46">
        <v>804</v>
      </c>
      <c r="G6" s="47">
        <v>370278</v>
      </c>
      <c r="H6" s="46">
        <v>363</v>
      </c>
      <c r="I6" s="47">
        <v>190986</v>
      </c>
      <c r="J6" s="46">
        <v>470</v>
      </c>
      <c r="K6" s="47">
        <v>164310</v>
      </c>
      <c r="L6" s="46">
        <v>402</v>
      </c>
      <c r="M6" s="47">
        <v>179237</v>
      </c>
      <c r="N6" s="46">
        <v>206</v>
      </c>
      <c r="O6" s="47">
        <v>79898</v>
      </c>
      <c r="P6" s="46">
        <v>283</v>
      </c>
      <c r="Q6" s="47">
        <v>88914</v>
      </c>
      <c r="R6" s="117">
        <v>353</v>
      </c>
      <c r="S6" s="118">
        <v>104978</v>
      </c>
      <c r="T6" s="117">
        <v>224</v>
      </c>
      <c r="U6" s="118">
        <v>75803</v>
      </c>
      <c r="V6" s="261"/>
      <c r="W6" s="262"/>
      <c r="X6" s="263"/>
      <c r="Y6" s="262"/>
      <c r="Z6" s="263"/>
      <c r="AA6" s="264"/>
      <c r="AB6" s="46">
        <f>SUMIF($D$2:$AA$2, "No. of Dwelling Units Approved", D6:AA6)</f>
        <v>3693</v>
      </c>
      <c r="AC6" s="47">
        <f t="shared" si="0"/>
        <v>1461081</v>
      </c>
      <c r="AD6" s="18"/>
      <c r="AE6" s="18"/>
    </row>
    <row r="7" spans="1:41" x14ac:dyDescent="0.2">
      <c r="A7" s="10"/>
      <c r="B7" s="10"/>
      <c r="C7" s="10" t="s">
        <v>14</v>
      </c>
      <c r="D7" s="46" t="s">
        <v>22</v>
      </c>
      <c r="E7" s="47">
        <v>19143</v>
      </c>
      <c r="F7" s="46" t="s">
        <v>22</v>
      </c>
      <c r="G7" s="47">
        <v>14099</v>
      </c>
      <c r="H7" s="46" t="s">
        <v>22</v>
      </c>
      <c r="I7" s="47">
        <v>11251</v>
      </c>
      <c r="J7" s="46" t="s">
        <v>22</v>
      </c>
      <c r="K7" s="47">
        <v>18995</v>
      </c>
      <c r="L7" s="46" t="s">
        <v>22</v>
      </c>
      <c r="M7" s="47">
        <v>13462</v>
      </c>
      <c r="N7" s="46" t="s">
        <v>22</v>
      </c>
      <c r="O7" s="47">
        <v>12541</v>
      </c>
      <c r="P7" s="46" t="s">
        <v>22</v>
      </c>
      <c r="Q7" s="47">
        <v>10901</v>
      </c>
      <c r="R7" s="117" t="s">
        <v>22</v>
      </c>
      <c r="S7" s="118">
        <v>15052</v>
      </c>
      <c r="T7" s="117" t="s">
        <v>22</v>
      </c>
      <c r="U7" s="118">
        <v>15969</v>
      </c>
      <c r="V7" s="265"/>
      <c r="W7" s="266"/>
      <c r="X7" s="267"/>
      <c r="Y7" s="266"/>
      <c r="Z7" s="267"/>
      <c r="AA7" s="268"/>
      <c r="AB7" s="46" t="s">
        <v>22</v>
      </c>
      <c r="AC7" s="47">
        <f t="shared" si="0"/>
        <v>131413</v>
      </c>
      <c r="AD7" s="18"/>
      <c r="AE7" s="18"/>
      <c r="AH7" s="19"/>
      <c r="AI7" s="19"/>
      <c r="AJ7" s="19"/>
      <c r="AK7" s="19"/>
    </row>
    <row r="8" spans="1:41" x14ac:dyDescent="0.2">
      <c r="A8" s="10"/>
      <c r="B8" s="10"/>
      <c r="C8" s="10" t="s">
        <v>15</v>
      </c>
      <c r="D8" s="46" t="s">
        <v>22</v>
      </c>
      <c r="E8" s="47">
        <v>225820</v>
      </c>
      <c r="F8" s="46" t="s">
        <v>22</v>
      </c>
      <c r="G8" s="47">
        <v>384377</v>
      </c>
      <c r="H8" s="46" t="s">
        <v>22</v>
      </c>
      <c r="I8" s="47">
        <v>202237</v>
      </c>
      <c r="J8" s="46" t="s">
        <v>22</v>
      </c>
      <c r="K8" s="47">
        <v>183305</v>
      </c>
      <c r="L8" s="46" t="s">
        <v>22</v>
      </c>
      <c r="M8" s="47">
        <v>192699</v>
      </c>
      <c r="N8" s="46" t="s">
        <v>22</v>
      </c>
      <c r="O8" s="47">
        <v>92440</v>
      </c>
      <c r="P8" s="46" t="s">
        <v>22</v>
      </c>
      <c r="Q8" s="47">
        <v>99815</v>
      </c>
      <c r="R8" s="117" t="s">
        <v>22</v>
      </c>
      <c r="S8" s="118">
        <v>120031</v>
      </c>
      <c r="T8" s="117" t="s">
        <v>22</v>
      </c>
      <c r="U8" s="118">
        <v>91772</v>
      </c>
      <c r="V8" s="265"/>
      <c r="W8" s="266"/>
      <c r="X8" s="267"/>
      <c r="Y8" s="266"/>
      <c r="Z8" s="267"/>
      <c r="AA8" s="268"/>
      <c r="AB8" s="46" t="s">
        <v>22</v>
      </c>
      <c r="AC8" s="47">
        <f t="shared" si="0"/>
        <v>1592496</v>
      </c>
      <c r="AD8" s="18"/>
      <c r="AE8" s="18"/>
      <c r="AH8" s="19"/>
      <c r="AI8" s="19"/>
      <c r="AJ8" s="19"/>
      <c r="AK8" s="19"/>
      <c r="AL8" s="19"/>
      <c r="AM8" s="19"/>
      <c r="AN8" s="19"/>
      <c r="AO8" s="19"/>
    </row>
    <row r="9" spans="1:41" x14ac:dyDescent="0.2">
      <c r="A9" s="10"/>
      <c r="B9" s="10"/>
      <c r="C9" s="10" t="s">
        <v>16</v>
      </c>
      <c r="D9" s="46" t="s">
        <v>22</v>
      </c>
      <c r="E9" s="47">
        <v>56982</v>
      </c>
      <c r="F9" s="46" t="s">
        <v>22</v>
      </c>
      <c r="G9" s="47">
        <v>233313</v>
      </c>
      <c r="H9" s="46" t="s">
        <v>22</v>
      </c>
      <c r="I9" s="47">
        <v>90897</v>
      </c>
      <c r="J9" s="46" t="s">
        <v>22</v>
      </c>
      <c r="K9" s="47">
        <v>93381</v>
      </c>
      <c r="L9" s="46" t="s">
        <v>22</v>
      </c>
      <c r="M9" s="47">
        <v>40039</v>
      </c>
      <c r="N9" s="46" t="s">
        <v>22</v>
      </c>
      <c r="O9" s="47">
        <v>55073</v>
      </c>
      <c r="P9" s="46" t="s">
        <v>22</v>
      </c>
      <c r="Q9" s="47">
        <v>10866</v>
      </c>
      <c r="R9" s="117" t="s">
        <v>22</v>
      </c>
      <c r="S9" s="118">
        <v>67717</v>
      </c>
      <c r="T9" s="117" t="s">
        <v>22</v>
      </c>
      <c r="U9" s="118">
        <v>82139</v>
      </c>
      <c r="V9" s="265"/>
      <c r="W9" s="266"/>
      <c r="X9" s="267"/>
      <c r="Y9" s="266"/>
      <c r="Z9" s="267"/>
      <c r="AA9" s="268"/>
      <c r="AB9" s="46" t="s">
        <v>22</v>
      </c>
      <c r="AC9" s="47">
        <f>SUMIF($D$2:$AA$2, "Value of Approvals ($000)", D9:AA9)</f>
        <v>730407</v>
      </c>
      <c r="AD9" s="18"/>
      <c r="AE9" s="18"/>
      <c r="AH9" s="28"/>
      <c r="AI9" s="18"/>
      <c r="AJ9" s="28"/>
      <c r="AK9" s="18"/>
    </row>
    <row r="10" spans="1:41" x14ac:dyDescent="0.2">
      <c r="A10" s="10"/>
      <c r="B10" s="10"/>
      <c r="C10" s="10" t="s">
        <v>17</v>
      </c>
      <c r="D10" s="46" t="s">
        <v>22</v>
      </c>
      <c r="E10" s="47">
        <v>282802</v>
      </c>
      <c r="F10" s="46" t="s">
        <v>22</v>
      </c>
      <c r="G10" s="47">
        <v>617690</v>
      </c>
      <c r="H10" s="46" t="s">
        <v>22</v>
      </c>
      <c r="I10" s="47">
        <v>293134</v>
      </c>
      <c r="J10" s="46" t="s">
        <v>22</v>
      </c>
      <c r="K10" s="47">
        <v>276686</v>
      </c>
      <c r="L10" s="46" t="s">
        <v>22</v>
      </c>
      <c r="M10" s="47">
        <v>232738</v>
      </c>
      <c r="N10" s="46" t="s">
        <v>22</v>
      </c>
      <c r="O10" s="47">
        <v>147513</v>
      </c>
      <c r="P10" s="46" t="s">
        <v>22</v>
      </c>
      <c r="Q10" s="47">
        <v>110682</v>
      </c>
      <c r="R10" s="117" t="s">
        <v>22</v>
      </c>
      <c r="S10" s="118">
        <v>187748</v>
      </c>
      <c r="T10" s="117" t="s">
        <v>22</v>
      </c>
      <c r="U10" s="118">
        <v>173912</v>
      </c>
      <c r="V10" s="265"/>
      <c r="W10" s="266"/>
      <c r="X10" s="267"/>
      <c r="Y10" s="266"/>
      <c r="Z10" s="267"/>
      <c r="AA10" s="268"/>
      <c r="AB10" s="46" t="s">
        <v>22</v>
      </c>
      <c r="AC10" s="47">
        <f t="shared" si="0"/>
        <v>2322905</v>
      </c>
      <c r="AD10" s="18"/>
      <c r="AE10" s="18"/>
      <c r="AG10" s="19"/>
      <c r="AH10" s="19"/>
      <c r="AI10" s="18"/>
      <c r="AJ10" s="19"/>
      <c r="AK10" s="18"/>
      <c r="AL10" s="19"/>
      <c r="AM10" s="18"/>
      <c r="AO10" s="18"/>
    </row>
    <row r="11" spans="1:41" x14ac:dyDescent="0.2">
      <c r="A11" s="3"/>
      <c r="B11" s="3"/>
      <c r="C11" s="3"/>
      <c r="D11" s="44"/>
      <c r="E11" s="45"/>
      <c r="F11" s="44"/>
      <c r="G11" s="45"/>
      <c r="H11" s="45"/>
      <c r="I11" s="45"/>
      <c r="J11" s="45"/>
      <c r="K11" s="45"/>
      <c r="L11" s="45"/>
      <c r="M11" s="45"/>
      <c r="N11" s="45"/>
      <c r="O11" s="45"/>
      <c r="P11" s="45"/>
      <c r="Q11" s="45"/>
      <c r="R11" s="125"/>
      <c r="S11" s="125"/>
      <c r="T11" s="125"/>
      <c r="U11" s="125"/>
      <c r="V11" s="261"/>
      <c r="W11" s="262"/>
      <c r="X11" s="263"/>
      <c r="Y11" s="262"/>
      <c r="Z11" s="263"/>
      <c r="AA11" s="264"/>
      <c r="AB11" s="67"/>
      <c r="AC11" s="51"/>
      <c r="AD11" s="18"/>
      <c r="AE11" s="18"/>
      <c r="AH11" s="18"/>
      <c r="AI11" s="18"/>
      <c r="AJ11" s="18"/>
      <c r="AK11" s="18"/>
      <c r="AM11" s="108"/>
      <c r="AO11" s="18"/>
    </row>
    <row r="12" spans="1:41" x14ac:dyDescent="0.2">
      <c r="A12" s="16" t="s">
        <v>107</v>
      </c>
      <c r="B12" s="8"/>
      <c r="C12" s="8"/>
      <c r="D12" s="77"/>
      <c r="E12" s="59"/>
      <c r="F12" s="77"/>
      <c r="G12" s="59"/>
      <c r="H12" s="59"/>
      <c r="I12" s="59"/>
      <c r="J12" s="59"/>
      <c r="K12" s="59"/>
      <c r="L12" s="59"/>
      <c r="M12" s="59"/>
      <c r="N12" s="59"/>
      <c r="O12" s="59"/>
      <c r="P12" s="59"/>
      <c r="Q12" s="59"/>
      <c r="R12" s="129"/>
      <c r="S12" s="129"/>
      <c r="T12" s="129"/>
      <c r="U12" s="129"/>
      <c r="V12" s="261"/>
      <c r="W12" s="262"/>
      <c r="X12" s="263"/>
      <c r="Y12" s="262"/>
      <c r="Z12" s="263"/>
      <c r="AA12" s="264"/>
      <c r="AB12" s="77"/>
      <c r="AC12" s="77"/>
      <c r="AD12" s="18"/>
      <c r="AE12" s="18"/>
      <c r="AI12" s="18"/>
      <c r="AJ12" s="28"/>
      <c r="AK12" s="28"/>
      <c r="AM12" s="108"/>
      <c r="AO12" s="18"/>
    </row>
    <row r="13" spans="1:41" x14ac:dyDescent="0.2">
      <c r="A13" s="2">
        <v>31101</v>
      </c>
      <c r="B13" s="2" t="s">
        <v>24</v>
      </c>
      <c r="C13" s="2" t="s">
        <v>18</v>
      </c>
      <c r="D13" s="40">
        <v>8</v>
      </c>
      <c r="E13" s="41">
        <v>1862</v>
      </c>
      <c r="F13" s="40">
        <v>5</v>
      </c>
      <c r="G13" s="41">
        <v>1293</v>
      </c>
      <c r="H13" s="40">
        <v>11</v>
      </c>
      <c r="I13" s="41">
        <v>1893</v>
      </c>
      <c r="J13" s="40">
        <v>5</v>
      </c>
      <c r="K13" s="41">
        <v>1392</v>
      </c>
      <c r="L13" s="40">
        <v>2</v>
      </c>
      <c r="M13" s="41">
        <v>597</v>
      </c>
      <c r="N13" s="40">
        <v>0</v>
      </c>
      <c r="O13" s="41">
        <v>0</v>
      </c>
      <c r="P13" s="40">
        <v>3</v>
      </c>
      <c r="Q13" s="41">
        <v>525</v>
      </c>
      <c r="R13" s="70">
        <v>3</v>
      </c>
      <c r="S13" s="66">
        <v>701</v>
      </c>
      <c r="T13" s="70">
        <v>4</v>
      </c>
      <c r="U13" s="66">
        <v>1117</v>
      </c>
      <c r="V13" s="261"/>
      <c r="W13" s="262"/>
      <c r="X13" s="263"/>
      <c r="Y13" s="262"/>
      <c r="Z13" s="263"/>
      <c r="AA13" s="264"/>
      <c r="AB13" s="42">
        <f>SUMIF($D$2:$AA$2, "No. of Dwelling Units Approved", D13:AA13)</f>
        <v>41</v>
      </c>
      <c r="AC13" s="43">
        <f t="shared" si="0"/>
        <v>9380</v>
      </c>
      <c r="AD13" s="18"/>
      <c r="AE13" s="18"/>
      <c r="AI13" s="18"/>
      <c r="AK13" s="18"/>
      <c r="AM13" s="108"/>
      <c r="AO13" s="18"/>
    </row>
    <row r="14" spans="1:41" x14ac:dyDescent="0.2">
      <c r="A14" s="2"/>
      <c r="B14" s="2"/>
      <c r="C14" s="2" t="s">
        <v>109</v>
      </c>
      <c r="D14" s="40">
        <v>0</v>
      </c>
      <c r="E14" s="41">
        <v>0</v>
      </c>
      <c r="F14" s="40">
        <v>2</v>
      </c>
      <c r="G14" s="41">
        <v>514</v>
      </c>
      <c r="H14" s="40">
        <v>8</v>
      </c>
      <c r="I14" s="41">
        <v>1551</v>
      </c>
      <c r="J14" s="40">
        <v>4</v>
      </c>
      <c r="K14" s="41">
        <v>641</v>
      </c>
      <c r="L14" s="40">
        <v>10</v>
      </c>
      <c r="M14" s="41">
        <v>2110</v>
      </c>
      <c r="N14" s="40">
        <v>0</v>
      </c>
      <c r="O14" s="41">
        <v>0</v>
      </c>
      <c r="P14" s="40">
        <v>0</v>
      </c>
      <c r="Q14" s="41">
        <v>0</v>
      </c>
      <c r="R14" s="70">
        <v>2</v>
      </c>
      <c r="S14" s="66">
        <v>332</v>
      </c>
      <c r="T14" s="70">
        <v>0</v>
      </c>
      <c r="U14" s="66">
        <v>0</v>
      </c>
      <c r="V14" s="261"/>
      <c r="W14" s="262"/>
      <c r="X14" s="263"/>
      <c r="Y14" s="262"/>
      <c r="Z14" s="263"/>
      <c r="AA14" s="264"/>
      <c r="AB14" s="42">
        <f>SUMIF($D$2:$AA$2, "No. of Dwelling Units Approved", D14:AA14)</f>
        <v>26</v>
      </c>
      <c r="AC14" s="43">
        <f t="shared" si="0"/>
        <v>5148</v>
      </c>
      <c r="AD14" s="18"/>
      <c r="AE14" s="18"/>
      <c r="AI14" s="18"/>
      <c r="AK14" s="18"/>
      <c r="AM14" s="108"/>
    </row>
    <row r="15" spans="1:41" x14ac:dyDescent="0.2">
      <c r="A15" s="2"/>
      <c r="B15" s="2"/>
      <c r="C15" s="2" t="s">
        <v>110</v>
      </c>
      <c r="D15" s="40">
        <v>0</v>
      </c>
      <c r="E15" s="41">
        <v>0</v>
      </c>
      <c r="F15" s="40">
        <v>0</v>
      </c>
      <c r="G15" s="41">
        <v>0</v>
      </c>
      <c r="H15" s="40">
        <v>0</v>
      </c>
      <c r="I15" s="41">
        <v>0</v>
      </c>
      <c r="J15" s="40">
        <v>0</v>
      </c>
      <c r="K15" s="41">
        <v>0</v>
      </c>
      <c r="L15" s="40">
        <v>0</v>
      </c>
      <c r="M15" s="41">
        <v>0</v>
      </c>
      <c r="N15" s="40">
        <v>0</v>
      </c>
      <c r="O15" s="41">
        <v>0</v>
      </c>
      <c r="P15" s="40">
        <v>0</v>
      </c>
      <c r="Q15" s="41">
        <v>0</v>
      </c>
      <c r="R15" s="70">
        <v>0</v>
      </c>
      <c r="S15" s="66">
        <v>0</v>
      </c>
      <c r="T15" s="70">
        <v>0</v>
      </c>
      <c r="U15" s="66">
        <v>0</v>
      </c>
      <c r="V15" s="265"/>
      <c r="W15" s="266"/>
      <c r="X15" s="267"/>
      <c r="Y15" s="266"/>
      <c r="Z15" s="267"/>
      <c r="AA15" s="268"/>
      <c r="AB15" s="42">
        <f>SUMIF($D$2:$AA$2, "No. of Dwelling Units Approved", D15:AA15)</f>
        <v>0</v>
      </c>
      <c r="AC15" s="43">
        <f t="shared" ref="AC15" si="2">SUMIF($D$2:$AA$2, "Value of Approvals ($000)", D15:AA15)</f>
        <v>0</v>
      </c>
      <c r="AD15" s="18"/>
      <c r="AE15" s="18"/>
      <c r="AM15" s="108"/>
    </row>
    <row r="16" spans="1:41" x14ac:dyDescent="0.2">
      <c r="A16" s="2"/>
      <c r="B16" s="2"/>
      <c r="C16" s="2" t="s">
        <v>19</v>
      </c>
      <c r="D16" s="40">
        <v>8</v>
      </c>
      <c r="E16" s="41">
        <v>1862</v>
      </c>
      <c r="F16" s="40">
        <v>7</v>
      </c>
      <c r="G16" s="41">
        <v>1807</v>
      </c>
      <c r="H16" s="40">
        <v>19</v>
      </c>
      <c r="I16" s="41">
        <v>3444</v>
      </c>
      <c r="J16" s="40">
        <v>9</v>
      </c>
      <c r="K16" s="41">
        <v>2033</v>
      </c>
      <c r="L16" s="40">
        <v>12</v>
      </c>
      <c r="M16" s="41">
        <v>2707</v>
      </c>
      <c r="N16" s="40">
        <v>0</v>
      </c>
      <c r="O16" s="41">
        <v>0</v>
      </c>
      <c r="P16" s="40">
        <v>3</v>
      </c>
      <c r="Q16" s="41">
        <v>525</v>
      </c>
      <c r="R16" s="70">
        <v>5</v>
      </c>
      <c r="S16" s="66">
        <v>1033</v>
      </c>
      <c r="T16" s="70">
        <v>4</v>
      </c>
      <c r="U16" s="66">
        <v>1117</v>
      </c>
      <c r="V16" s="265"/>
      <c r="W16" s="266"/>
      <c r="X16" s="267"/>
      <c r="Y16" s="266"/>
      <c r="Z16" s="267"/>
      <c r="AA16" s="268"/>
      <c r="AB16" s="42">
        <f>SUMIF($D$2:$AA$2, "No. of Dwelling Units Approved", D16:AA16)</f>
        <v>67</v>
      </c>
      <c r="AC16" s="43">
        <f t="shared" si="0"/>
        <v>14528</v>
      </c>
      <c r="AD16" s="18"/>
      <c r="AE16" s="18"/>
      <c r="AI16" s="18"/>
      <c r="AK16" s="18"/>
      <c r="AM16" s="108"/>
      <c r="AO16" s="18"/>
    </row>
    <row r="17" spans="1:47" x14ac:dyDescent="0.2">
      <c r="A17" s="2"/>
      <c r="B17" s="2"/>
      <c r="C17" s="2" t="s">
        <v>14</v>
      </c>
      <c r="D17" s="40" t="s">
        <v>22</v>
      </c>
      <c r="E17" s="41">
        <v>171</v>
      </c>
      <c r="F17" s="40" t="s">
        <v>22</v>
      </c>
      <c r="G17" s="41">
        <v>363</v>
      </c>
      <c r="H17" s="40" t="s">
        <v>22</v>
      </c>
      <c r="I17" s="41">
        <v>317</v>
      </c>
      <c r="J17" s="40" t="s">
        <v>22</v>
      </c>
      <c r="K17" s="41">
        <v>217</v>
      </c>
      <c r="L17" s="40" t="s">
        <v>22</v>
      </c>
      <c r="M17" s="41">
        <v>923</v>
      </c>
      <c r="N17" s="40" t="s">
        <v>22</v>
      </c>
      <c r="O17" s="41">
        <v>651</v>
      </c>
      <c r="P17" s="40" t="s">
        <v>22</v>
      </c>
      <c r="Q17" s="41">
        <v>507</v>
      </c>
      <c r="R17" s="70" t="s">
        <v>22</v>
      </c>
      <c r="S17" s="66">
        <v>353</v>
      </c>
      <c r="T17" s="70" t="s">
        <v>22</v>
      </c>
      <c r="U17" s="66">
        <v>390</v>
      </c>
      <c r="V17" s="265"/>
      <c r="W17" s="266"/>
      <c r="X17" s="267"/>
      <c r="Y17" s="266"/>
      <c r="Z17" s="267"/>
      <c r="AA17" s="268"/>
      <c r="AB17" s="42" t="s">
        <v>22</v>
      </c>
      <c r="AC17" s="43">
        <f t="shared" si="0"/>
        <v>3892</v>
      </c>
      <c r="AD17" s="18"/>
      <c r="AE17" s="18"/>
      <c r="AG17" s="7"/>
      <c r="AH17" s="108"/>
      <c r="AI17" s="108"/>
      <c r="AJ17" s="108"/>
      <c r="AK17" s="108"/>
      <c r="AL17" s="7"/>
      <c r="AM17" s="108"/>
      <c r="AN17" s="19"/>
      <c r="AO17" s="19"/>
      <c r="AP17" s="19"/>
      <c r="AQ17" s="19"/>
      <c r="AR17" s="19"/>
      <c r="AS17" s="19"/>
      <c r="AT17" s="19"/>
      <c r="AU17" s="19"/>
    </row>
    <row r="18" spans="1:47" x14ac:dyDescent="0.2">
      <c r="A18" s="2"/>
      <c r="B18" s="2"/>
      <c r="C18" s="2" t="s">
        <v>15</v>
      </c>
      <c r="D18" s="40" t="s">
        <v>22</v>
      </c>
      <c r="E18" s="41">
        <v>2033</v>
      </c>
      <c r="F18" s="40" t="s">
        <v>22</v>
      </c>
      <c r="G18" s="41">
        <v>2170</v>
      </c>
      <c r="H18" s="40" t="s">
        <v>22</v>
      </c>
      <c r="I18" s="41">
        <v>3760</v>
      </c>
      <c r="J18" s="40" t="s">
        <v>22</v>
      </c>
      <c r="K18" s="41">
        <v>2250</v>
      </c>
      <c r="L18" s="40" t="s">
        <v>22</v>
      </c>
      <c r="M18" s="41">
        <v>3630</v>
      </c>
      <c r="N18" s="40" t="s">
        <v>22</v>
      </c>
      <c r="O18" s="41">
        <v>651</v>
      </c>
      <c r="P18" s="40" t="s">
        <v>22</v>
      </c>
      <c r="Q18" s="41">
        <v>1032</v>
      </c>
      <c r="R18" s="70" t="s">
        <v>22</v>
      </c>
      <c r="S18" s="66">
        <v>1386</v>
      </c>
      <c r="T18" s="70" t="s">
        <v>22</v>
      </c>
      <c r="U18" s="66">
        <v>1507</v>
      </c>
      <c r="V18" s="265"/>
      <c r="W18" s="266"/>
      <c r="X18" s="267"/>
      <c r="Y18" s="266"/>
      <c r="Z18" s="267"/>
      <c r="AA18" s="268"/>
      <c r="AB18" s="42" t="s">
        <v>22</v>
      </c>
      <c r="AC18" s="43">
        <f t="shared" si="0"/>
        <v>18419</v>
      </c>
      <c r="AD18" s="18"/>
      <c r="AE18" s="18"/>
      <c r="AI18" s="18"/>
      <c r="AK18" s="18"/>
      <c r="AM18" s="18"/>
      <c r="AO18" s="18"/>
    </row>
    <row r="19" spans="1:47" x14ac:dyDescent="0.2">
      <c r="A19" s="2"/>
      <c r="B19" s="2"/>
      <c r="C19" s="2" t="s">
        <v>16</v>
      </c>
      <c r="D19" s="40" t="s">
        <v>22</v>
      </c>
      <c r="E19" s="41">
        <v>870</v>
      </c>
      <c r="F19" s="40" t="s">
        <v>22</v>
      </c>
      <c r="G19" s="41">
        <v>1613</v>
      </c>
      <c r="H19" s="40" t="s">
        <v>22</v>
      </c>
      <c r="I19" s="41">
        <v>6130</v>
      </c>
      <c r="J19" s="40" t="s">
        <v>22</v>
      </c>
      <c r="K19" s="41">
        <v>0</v>
      </c>
      <c r="L19" s="40" t="s">
        <v>22</v>
      </c>
      <c r="M19" s="41">
        <v>620</v>
      </c>
      <c r="N19" s="40" t="s">
        <v>22</v>
      </c>
      <c r="O19" s="41">
        <v>939</v>
      </c>
      <c r="P19" s="40" t="s">
        <v>22</v>
      </c>
      <c r="Q19" s="41">
        <v>1470</v>
      </c>
      <c r="R19" s="70" t="s">
        <v>22</v>
      </c>
      <c r="S19" s="66">
        <v>64</v>
      </c>
      <c r="T19" s="70" t="s">
        <v>22</v>
      </c>
      <c r="U19" s="66">
        <v>0</v>
      </c>
      <c r="V19" s="261"/>
      <c r="W19" s="262"/>
      <c r="X19" s="263"/>
      <c r="Y19" s="262"/>
      <c r="Z19" s="263"/>
      <c r="AA19" s="264"/>
      <c r="AB19" s="42" t="s">
        <v>22</v>
      </c>
      <c r="AC19" s="43">
        <f t="shared" si="0"/>
        <v>11706</v>
      </c>
      <c r="AD19" s="18"/>
      <c r="AE19" s="18"/>
      <c r="AK19" s="18"/>
      <c r="AL19" s="19"/>
      <c r="AM19" s="19"/>
      <c r="AO19" s="18"/>
      <c r="AQ19" s="18"/>
      <c r="AS19" s="18"/>
      <c r="AU19" s="18"/>
    </row>
    <row r="20" spans="1:47" x14ac:dyDescent="0.2">
      <c r="A20" s="2"/>
      <c r="B20" s="2"/>
      <c r="C20" s="2" t="s">
        <v>17</v>
      </c>
      <c r="D20" s="40" t="s">
        <v>22</v>
      </c>
      <c r="E20" s="41">
        <v>2903</v>
      </c>
      <c r="F20" s="40" t="s">
        <v>22</v>
      </c>
      <c r="G20" s="41">
        <v>3783</v>
      </c>
      <c r="H20" s="40" t="s">
        <v>22</v>
      </c>
      <c r="I20" s="41">
        <v>9890</v>
      </c>
      <c r="J20" s="40" t="s">
        <v>22</v>
      </c>
      <c r="K20" s="41">
        <v>2250</v>
      </c>
      <c r="L20" s="40" t="s">
        <v>22</v>
      </c>
      <c r="M20" s="41">
        <v>4250</v>
      </c>
      <c r="N20" s="40" t="s">
        <v>22</v>
      </c>
      <c r="O20" s="41">
        <v>1591</v>
      </c>
      <c r="P20" s="40" t="s">
        <v>22</v>
      </c>
      <c r="Q20" s="41">
        <v>2502</v>
      </c>
      <c r="R20" s="70" t="s">
        <v>22</v>
      </c>
      <c r="S20" s="66">
        <v>1450</v>
      </c>
      <c r="T20" s="70" t="s">
        <v>22</v>
      </c>
      <c r="U20" s="66">
        <v>1507</v>
      </c>
      <c r="V20" s="261"/>
      <c r="W20" s="262"/>
      <c r="X20" s="263"/>
      <c r="Y20" s="262"/>
      <c r="Z20" s="263"/>
      <c r="AA20" s="264"/>
      <c r="AB20" s="42" t="s">
        <v>22</v>
      </c>
      <c r="AC20" s="43">
        <f t="shared" si="0"/>
        <v>30126</v>
      </c>
      <c r="AD20" s="18"/>
      <c r="AE20" s="18"/>
      <c r="AF20" s="7"/>
      <c r="AI20" s="18"/>
      <c r="AK20" s="18"/>
      <c r="AM20" s="18"/>
      <c r="AO20" s="18"/>
    </row>
    <row r="21" spans="1:47" x14ac:dyDescent="0.2">
      <c r="A21" s="3">
        <v>31104</v>
      </c>
      <c r="B21" s="3" t="s">
        <v>25</v>
      </c>
      <c r="C21" s="3" t="s">
        <v>18</v>
      </c>
      <c r="D21" s="44">
        <v>114</v>
      </c>
      <c r="E21" s="45">
        <v>27926</v>
      </c>
      <c r="F21" s="44">
        <v>87</v>
      </c>
      <c r="G21" s="45">
        <v>22643</v>
      </c>
      <c r="H21" s="44">
        <v>68</v>
      </c>
      <c r="I21" s="45">
        <v>18892</v>
      </c>
      <c r="J21" s="44">
        <v>104</v>
      </c>
      <c r="K21" s="45">
        <v>26528</v>
      </c>
      <c r="L21" s="44">
        <v>56</v>
      </c>
      <c r="M21" s="45">
        <v>15036</v>
      </c>
      <c r="N21" s="44">
        <v>59</v>
      </c>
      <c r="O21" s="45">
        <v>14604</v>
      </c>
      <c r="P21" s="44">
        <v>59</v>
      </c>
      <c r="Q21" s="45">
        <v>13966</v>
      </c>
      <c r="R21" s="124">
        <v>63</v>
      </c>
      <c r="S21" s="125">
        <v>17506</v>
      </c>
      <c r="T21" s="124">
        <v>81</v>
      </c>
      <c r="U21" s="125">
        <v>18991</v>
      </c>
      <c r="V21" s="261"/>
      <c r="W21" s="262"/>
      <c r="X21" s="263"/>
      <c r="Y21" s="262"/>
      <c r="Z21" s="263"/>
      <c r="AA21" s="264"/>
      <c r="AB21" s="50">
        <f>SUMIF($D$2:$AA$2, "No. of Dwelling Units Approved", D21:AA21)</f>
        <v>691</v>
      </c>
      <c r="AC21" s="51">
        <f t="shared" si="0"/>
        <v>176092</v>
      </c>
      <c r="AD21" s="18"/>
      <c r="AE21" s="18"/>
      <c r="AM21" s="18"/>
      <c r="AO21" s="18"/>
      <c r="AQ21" s="18"/>
      <c r="AS21" s="18"/>
      <c r="AU21" s="18"/>
    </row>
    <row r="22" spans="1:47" x14ac:dyDescent="0.2">
      <c r="A22" s="3"/>
      <c r="B22" s="3"/>
      <c r="C22" s="3" t="s">
        <v>109</v>
      </c>
      <c r="D22" s="44">
        <v>0</v>
      </c>
      <c r="E22" s="45">
        <v>0</v>
      </c>
      <c r="F22" s="44">
        <v>0</v>
      </c>
      <c r="G22" s="45">
        <v>0</v>
      </c>
      <c r="H22" s="44">
        <v>2</v>
      </c>
      <c r="I22" s="45">
        <v>513</v>
      </c>
      <c r="J22" s="44">
        <v>2</v>
      </c>
      <c r="K22" s="45">
        <v>454</v>
      </c>
      <c r="L22" s="44">
        <v>8</v>
      </c>
      <c r="M22" s="45">
        <v>1792</v>
      </c>
      <c r="N22" s="44">
        <v>0</v>
      </c>
      <c r="O22" s="45">
        <v>0</v>
      </c>
      <c r="P22" s="44">
        <v>2</v>
      </c>
      <c r="Q22" s="45">
        <v>350</v>
      </c>
      <c r="R22" s="124">
        <v>9</v>
      </c>
      <c r="S22" s="125">
        <v>2116</v>
      </c>
      <c r="T22" s="124">
        <v>26</v>
      </c>
      <c r="U22" s="125">
        <v>5200</v>
      </c>
      <c r="V22" s="261"/>
      <c r="W22" s="262"/>
      <c r="X22" s="263"/>
      <c r="Y22" s="262"/>
      <c r="Z22" s="263"/>
      <c r="AA22" s="264"/>
      <c r="AB22" s="50">
        <f>SUMIF($D$2:$AA$2, "No. of Dwelling Units Approved", D22:AA22)</f>
        <v>49</v>
      </c>
      <c r="AC22" s="51">
        <f t="shared" si="0"/>
        <v>10425</v>
      </c>
      <c r="AD22" s="18"/>
      <c r="AE22" s="18"/>
      <c r="AM22" s="18"/>
      <c r="AO22" s="18"/>
    </row>
    <row r="23" spans="1:47" x14ac:dyDescent="0.2">
      <c r="A23" s="3"/>
      <c r="B23" s="3"/>
      <c r="C23" s="3" t="s">
        <v>110</v>
      </c>
      <c r="D23" s="44">
        <v>0</v>
      </c>
      <c r="E23" s="45">
        <v>0</v>
      </c>
      <c r="F23" s="44">
        <v>0</v>
      </c>
      <c r="G23" s="45">
        <v>0</v>
      </c>
      <c r="H23" s="44">
        <v>0</v>
      </c>
      <c r="I23" s="45">
        <v>0</v>
      </c>
      <c r="J23" s="44">
        <v>0</v>
      </c>
      <c r="K23" s="45">
        <v>0</v>
      </c>
      <c r="L23" s="44">
        <v>0</v>
      </c>
      <c r="M23" s="45">
        <v>0</v>
      </c>
      <c r="N23" s="44">
        <v>0</v>
      </c>
      <c r="O23" s="45">
        <v>0</v>
      </c>
      <c r="P23" s="44">
        <v>0</v>
      </c>
      <c r="Q23" s="45">
        <v>0</v>
      </c>
      <c r="R23" s="124">
        <v>0</v>
      </c>
      <c r="S23" s="125">
        <v>0</v>
      </c>
      <c r="T23" s="124">
        <v>10</v>
      </c>
      <c r="U23" s="125">
        <v>3550</v>
      </c>
      <c r="V23" s="261"/>
      <c r="W23" s="262"/>
      <c r="X23" s="263"/>
      <c r="Y23" s="262"/>
      <c r="Z23" s="263"/>
      <c r="AA23" s="264"/>
      <c r="AB23" s="50">
        <f>SUMIF($D$2:$AA$2, "No. of Dwelling Units Approved", D23:AA23)</f>
        <v>10</v>
      </c>
      <c r="AC23" s="51">
        <f t="shared" ref="AC23" si="3">SUMIF($D$2:$AA$2, "Value of Approvals ($000)", D23:AA23)</f>
        <v>3550</v>
      </c>
      <c r="AD23" s="18"/>
      <c r="AE23" s="18"/>
      <c r="AF23" s="7"/>
      <c r="AM23" s="18"/>
      <c r="AO23" s="18"/>
    </row>
    <row r="24" spans="1:47" x14ac:dyDescent="0.2">
      <c r="A24" s="3"/>
      <c r="B24" s="3"/>
      <c r="C24" s="3" t="s">
        <v>19</v>
      </c>
      <c r="D24" s="44">
        <v>114</v>
      </c>
      <c r="E24" s="45">
        <v>27926</v>
      </c>
      <c r="F24" s="44">
        <v>87</v>
      </c>
      <c r="G24" s="45">
        <v>22643</v>
      </c>
      <c r="H24" s="44">
        <v>70</v>
      </c>
      <c r="I24" s="45">
        <v>19405</v>
      </c>
      <c r="J24" s="44">
        <v>106</v>
      </c>
      <c r="K24" s="45">
        <v>26982</v>
      </c>
      <c r="L24" s="44">
        <v>64</v>
      </c>
      <c r="M24" s="45">
        <v>16828</v>
      </c>
      <c r="N24" s="44">
        <v>59</v>
      </c>
      <c r="O24" s="45">
        <v>14604</v>
      </c>
      <c r="P24" s="44">
        <v>61</v>
      </c>
      <c r="Q24" s="45">
        <v>14316</v>
      </c>
      <c r="R24" s="124">
        <v>72</v>
      </c>
      <c r="S24" s="125">
        <v>19622</v>
      </c>
      <c r="T24" s="124">
        <v>117</v>
      </c>
      <c r="U24" s="125">
        <v>27741</v>
      </c>
      <c r="V24" s="261"/>
      <c r="W24" s="262"/>
      <c r="X24" s="263"/>
      <c r="Y24" s="262"/>
      <c r="Z24" s="263"/>
      <c r="AA24" s="264"/>
      <c r="AB24" s="50">
        <f>SUMIF($D$2:$AA$2, "No. of Dwelling Units Approved", D24:AA24)</f>
        <v>750</v>
      </c>
      <c r="AC24" s="51">
        <f t="shared" si="0"/>
        <v>190067</v>
      </c>
      <c r="AD24" s="18"/>
      <c r="AE24" s="18"/>
      <c r="AI24" s="18"/>
      <c r="AK24" s="18"/>
      <c r="AO24" s="18"/>
      <c r="AQ24" s="18"/>
      <c r="AS24" s="18"/>
      <c r="AU24" s="18"/>
    </row>
    <row r="25" spans="1:47" x14ac:dyDescent="0.2">
      <c r="A25" s="3"/>
      <c r="B25" s="3"/>
      <c r="C25" s="3" t="s">
        <v>14</v>
      </c>
      <c r="D25" s="44" t="s">
        <v>22</v>
      </c>
      <c r="E25" s="45">
        <v>1050</v>
      </c>
      <c r="F25" s="44" t="s">
        <v>22</v>
      </c>
      <c r="G25" s="45">
        <v>960</v>
      </c>
      <c r="H25" s="44" t="s">
        <v>22</v>
      </c>
      <c r="I25" s="45">
        <v>1161</v>
      </c>
      <c r="J25" s="44" t="s">
        <v>22</v>
      </c>
      <c r="K25" s="45">
        <v>1116</v>
      </c>
      <c r="L25" s="44" t="s">
        <v>22</v>
      </c>
      <c r="M25" s="45">
        <v>1409</v>
      </c>
      <c r="N25" s="44" t="s">
        <v>22</v>
      </c>
      <c r="O25" s="45">
        <v>615</v>
      </c>
      <c r="P25" s="44" t="s">
        <v>22</v>
      </c>
      <c r="Q25" s="45">
        <v>655</v>
      </c>
      <c r="R25" s="124" t="s">
        <v>22</v>
      </c>
      <c r="S25" s="125">
        <v>1364</v>
      </c>
      <c r="T25" s="124" t="s">
        <v>22</v>
      </c>
      <c r="U25" s="125">
        <v>779</v>
      </c>
      <c r="V25" s="261"/>
      <c r="W25" s="262"/>
      <c r="X25" s="263"/>
      <c r="Y25" s="262"/>
      <c r="Z25" s="263"/>
      <c r="AA25" s="264"/>
      <c r="AB25" s="52" t="s">
        <v>22</v>
      </c>
      <c r="AC25" s="51">
        <f t="shared" si="0"/>
        <v>9109</v>
      </c>
      <c r="AD25" s="18"/>
      <c r="AE25" s="18"/>
      <c r="AO25" s="18"/>
      <c r="AQ25" s="18"/>
    </row>
    <row r="26" spans="1:47" x14ac:dyDescent="0.2">
      <c r="A26" s="3"/>
      <c r="B26" s="3"/>
      <c r="C26" s="3" t="s">
        <v>15</v>
      </c>
      <c r="D26" s="44" t="s">
        <v>22</v>
      </c>
      <c r="E26" s="45">
        <v>28977</v>
      </c>
      <c r="F26" s="44" t="s">
        <v>22</v>
      </c>
      <c r="G26" s="45">
        <v>23603</v>
      </c>
      <c r="H26" s="44" t="s">
        <v>22</v>
      </c>
      <c r="I26" s="45">
        <v>20567</v>
      </c>
      <c r="J26" s="44" t="s">
        <v>22</v>
      </c>
      <c r="K26" s="45">
        <v>28098</v>
      </c>
      <c r="L26" s="44" t="s">
        <v>22</v>
      </c>
      <c r="M26" s="45">
        <v>18237</v>
      </c>
      <c r="N26" s="44" t="s">
        <v>22</v>
      </c>
      <c r="O26" s="45">
        <v>15219</v>
      </c>
      <c r="P26" s="44" t="s">
        <v>22</v>
      </c>
      <c r="Q26" s="45">
        <v>14970</v>
      </c>
      <c r="R26" s="124" t="s">
        <v>22</v>
      </c>
      <c r="S26" s="125">
        <v>20986</v>
      </c>
      <c r="T26" s="124" t="s">
        <v>22</v>
      </c>
      <c r="U26" s="125">
        <v>28520</v>
      </c>
      <c r="V26" s="261"/>
      <c r="W26" s="262"/>
      <c r="X26" s="263"/>
      <c r="Y26" s="262"/>
      <c r="Z26" s="263"/>
      <c r="AA26" s="264"/>
      <c r="AB26" s="52" t="s">
        <v>22</v>
      </c>
      <c r="AC26" s="51">
        <f t="shared" si="0"/>
        <v>199177</v>
      </c>
      <c r="AD26" s="18"/>
      <c r="AE26" s="18"/>
      <c r="AM26" s="18"/>
      <c r="AO26" s="18"/>
      <c r="AQ26" s="18"/>
      <c r="AS26" s="18"/>
      <c r="AU26" s="18"/>
    </row>
    <row r="27" spans="1:47" x14ac:dyDescent="0.2">
      <c r="A27" s="3"/>
      <c r="B27" s="3"/>
      <c r="C27" s="3" t="s">
        <v>16</v>
      </c>
      <c r="D27" s="44" t="s">
        <v>22</v>
      </c>
      <c r="E27" s="45">
        <v>4677</v>
      </c>
      <c r="F27" s="44" t="s">
        <v>22</v>
      </c>
      <c r="G27" s="45">
        <v>1899</v>
      </c>
      <c r="H27" s="44" t="s">
        <v>22</v>
      </c>
      <c r="I27" s="45">
        <v>2181</v>
      </c>
      <c r="J27" s="44" t="s">
        <v>22</v>
      </c>
      <c r="K27" s="45">
        <v>8403</v>
      </c>
      <c r="L27" s="44" t="s">
        <v>22</v>
      </c>
      <c r="M27" s="45">
        <v>732</v>
      </c>
      <c r="N27" s="44" t="s">
        <v>22</v>
      </c>
      <c r="O27" s="45">
        <v>1120</v>
      </c>
      <c r="P27" s="44" t="s">
        <v>22</v>
      </c>
      <c r="Q27" s="45">
        <v>11077</v>
      </c>
      <c r="R27" s="124" t="s">
        <v>22</v>
      </c>
      <c r="S27" s="125">
        <v>1550</v>
      </c>
      <c r="T27" s="124" t="s">
        <v>22</v>
      </c>
      <c r="U27" s="125">
        <v>2158</v>
      </c>
      <c r="V27" s="261"/>
      <c r="W27" s="262"/>
      <c r="X27" s="263"/>
      <c r="Y27" s="262"/>
      <c r="Z27" s="263"/>
      <c r="AA27" s="264"/>
      <c r="AB27" s="52" t="s">
        <v>22</v>
      </c>
      <c r="AC27" s="51">
        <f t="shared" si="0"/>
        <v>33797</v>
      </c>
      <c r="AD27" s="18"/>
      <c r="AE27" s="18"/>
      <c r="AF27" s="7"/>
      <c r="AI27" s="18"/>
      <c r="AK27" s="18"/>
    </row>
    <row r="28" spans="1:47" x14ac:dyDescent="0.2">
      <c r="A28" s="3"/>
      <c r="B28" s="3"/>
      <c r="C28" s="3" t="s">
        <v>17</v>
      </c>
      <c r="D28" s="44" t="s">
        <v>22</v>
      </c>
      <c r="E28" s="45">
        <v>33654</v>
      </c>
      <c r="F28" s="44" t="s">
        <v>22</v>
      </c>
      <c r="G28" s="45">
        <v>25502</v>
      </c>
      <c r="H28" s="44" t="s">
        <v>22</v>
      </c>
      <c r="I28" s="45">
        <v>22748</v>
      </c>
      <c r="J28" s="44" t="s">
        <v>22</v>
      </c>
      <c r="K28" s="45">
        <v>36501</v>
      </c>
      <c r="L28" s="44" t="s">
        <v>22</v>
      </c>
      <c r="M28" s="45">
        <v>18969</v>
      </c>
      <c r="N28" s="44" t="s">
        <v>22</v>
      </c>
      <c r="O28" s="45">
        <v>16339</v>
      </c>
      <c r="P28" s="44" t="s">
        <v>22</v>
      </c>
      <c r="Q28" s="45">
        <v>26047</v>
      </c>
      <c r="R28" s="124" t="s">
        <v>22</v>
      </c>
      <c r="S28" s="130">
        <v>22536</v>
      </c>
      <c r="T28" s="124" t="s">
        <v>22</v>
      </c>
      <c r="U28" s="125">
        <v>30678</v>
      </c>
      <c r="V28" s="261"/>
      <c r="W28" s="262"/>
      <c r="X28" s="263"/>
      <c r="Y28" s="262"/>
      <c r="Z28" s="263"/>
      <c r="AA28" s="264"/>
      <c r="AB28" s="52" t="s">
        <v>22</v>
      </c>
      <c r="AC28" s="51">
        <f t="shared" si="0"/>
        <v>232974</v>
      </c>
      <c r="AD28" s="18"/>
      <c r="AE28" s="18"/>
      <c r="AF28" s="7"/>
      <c r="AM28" s="18"/>
    </row>
    <row r="29" spans="1:47" x14ac:dyDescent="0.2">
      <c r="A29" s="2">
        <v>310021277</v>
      </c>
      <c r="B29" s="2" t="s">
        <v>26</v>
      </c>
      <c r="C29" s="2" t="s">
        <v>18</v>
      </c>
      <c r="D29" s="40">
        <v>2</v>
      </c>
      <c r="E29" s="41">
        <v>436</v>
      </c>
      <c r="F29" s="40">
        <v>10</v>
      </c>
      <c r="G29" s="41">
        <v>2615</v>
      </c>
      <c r="H29" s="40">
        <v>1</v>
      </c>
      <c r="I29" s="41">
        <v>387</v>
      </c>
      <c r="J29" s="40">
        <v>9</v>
      </c>
      <c r="K29" s="41">
        <v>2633</v>
      </c>
      <c r="L29" s="40">
        <v>8</v>
      </c>
      <c r="M29" s="41">
        <v>2851</v>
      </c>
      <c r="N29" s="40">
        <v>2</v>
      </c>
      <c r="O29" s="41">
        <v>320</v>
      </c>
      <c r="P29" s="40">
        <v>1</v>
      </c>
      <c r="Q29" s="41">
        <v>468</v>
      </c>
      <c r="R29" s="70">
        <v>5</v>
      </c>
      <c r="S29" s="66">
        <v>946</v>
      </c>
      <c r="T29" s="70">
        <v>3</v>
      </c>
      <c r="U29" s="66">
        <v>1027</v>
      </c>
      <c r="V29" s="261"/>
      <c r="W29" s="262"/>
      <c r="X29" s="263"/>
      <c r="Y29" s="262"/>
      <c r="Z29" s="263"/>
      <c r="AA29" s="264"/>
      <c r="AB29" s="42">
        <f>SUMIF($D$2:$AA$2, "No. of Dwelling Units Approved", D29:AA29)</f>
        <v>41</v>
      </c>
      <c r="AC29" s="43">
        <f t="shared" si="0"/>
        <v>11683</v>
      </c>
      <c r="AD29" s="18"/>
      <c r="AE29" s="18"/>
      <c r="AF29" s="7"/>
    </row>
    <row r="30" spans="1:47" x14ac:dyDescent="0.2">
      <c r="A30" s="2"/>
      <c r="B30" s="2"/>
      <c r="C30" s="2" t="s">
        <v>109</v>
      </c>
      <c r="D30" s="40">
        <v>0</v>
      </c>
      <c r="E30" s="41">
        <v>0</v>
      </c>
      <c r="F30" s="40">
        <v>0</v>
      </c>
      <c r="G30" s="41">
        <v>0</v>
      </c>
      <c r="H30" s="40">
        <v>0</v>
      </c>
      <c r="I30" s="41">
        <v>0</v>
      </c>
      <c r="J30" s="40">
        <v>0</v>
      </c>
      <c r="K30" s="41">
        <v>0</v>
      </c>
      <c r="L30" s="40">
        <v>0</v>
      </c>
      <c r="M30" s="41">
        <v>0</v>
      </c>
      <c r="N30" s="40">
        <v>0</v>
      </c>
      <c r="O30" s="41">
        <v>0</v>
      </c>
      <c r="P30" s="40">
        <v>0</v>
      </c>
      <c r="Q30" s="41">
        <v>0</v>
      </c>
      <c r="R30" s="70">
        <v>0</v>
      </c>
      <c r="S30" s="66">
        <v>0</v>
      </c>
      <c r="T30" s="70">
        <v>0</v>
      </c>
      <c r="U30" s="66">
        <v>0</v>
      </c>
      <c r="V30" s="261"/>
      <c r="W30" s="262"/>
      <c r="X30" s="263"/>
      <c r="Y30" s="262"/>
      <c r="Z30" s="263"/>
      <c r="AA30" s="264"/>
      <c r="AB30" s="42">
        <f>SUMIF($D$2:$AA$2, "No. of Dwelling Units Approved", D30:AA30)</f>
        <v>0</v>
      </c>
      <c r="AC30" s="43">
        <f t="shared" si="0"/>
        <v>0</v>
      </c>
      <c r="AD30" s="18"/>
      <c r="AE30" s="18"/>
    </row>
    <row r="31" spans="1:47" x14ac:dyDescent="0.2">
      <c r="A31" s="2"/>
      <c r="B31" s="2"/>
      <c r="C31" s="2" t="s">
        <v>110</v>
      </c>
      <c r="D31" s="40">
        <v>0</v>
      </c>
      <c r="E31" s="41">
        <v>0</v>
      </c>
      <c r="F31" s="40">
        <v>0</v>
      </c>
      <c r="G31" s="41">
        <v>0</v>
      </c>
      <c r="H31" s="40">
        <v>0</v>
      </c>
      <c r="I31" s="41">
        <v>0</v>
      </c>
      <c r="J31" s="40">
        <v>0</v>
      </c>
      <c r="K31" s="41">
        <v>0</v>
      </c>
      <c r="L31" s="40">
        <v>0</v>
      </c>
      <c r="M31" s="41">
        <v>0</v>
      </c>
      <c r="N31" s="40">
        <v>0</v>
      </c>
      <c r="O31" s="41">
        <v>0</v>
      </c>
      <c r="P31" s="40">
        <v>0</v>
      </c>
      <c r="Q31" s="41">
        <v>0</v>
      </c>
      <c r="R31" s="70">
        <v>0</v>
      </c>
      <c r="S31" s="66">
        <v>0</v>
      </c>
      <c r="T31" s="70">
        <v>0</v>
      </c>
      <c r="U31" s="66">
        <v>0</v>
      </c>
      <c r="V31" s="261"/>
      <c r="W31" s="262"/>
      <c r="X31" s="263"/>
      <c r="Y31" s="262"/>
      <c r="Z31" s="263"/>
      <c r="AA31" s="264"/>
      <c r="AB31" s="42">
        <f>SUMIF($D$2:$AA$2, "No. of Dwelling Units Approved", D31:AA31)</f>
        <v>0</v>
      </c>
      <c r="AC31" s="43">
        <f t="shared" ref="AC31" si="4">SUMIF($D$2:$AA$2, "Value of Approvals ($000)", D31:AA31)</f>
        <v>0</v>
      </c>
      <c r="AD31" s="18"/>
      <c r="AE31" s="18"/>
    </row>
    <row r="32" spans="1:47" x14ac:dyDescent="0.2">
      <c r="A32" s="2"/>
      <c r="B32" s="2"/>
      <c r="C32" s="2" t="s">
        <v>19</v>
      </c>
      <c r="D32" s="40">
        <v>2</v>
      </c>
      <c r="E32" s="41">
        <v>436</v>
      </c>
      <c r="F32" s="40">
        <v>10</v>
      </c>
      <c r="G32" s="41">
        <v>2615</v>
      </c>
      <c r="H32" s="40">
        <v>1</v>
      </c>
      <c r="I32" s="41">
        <v>387</v>
      </c>
      <c r="J32" s="40">
        <v>9</v>
      </c>
      <c r="K32" s="41">
        <v>2633</v>
      </c>
      <c r="L32" s="40">
        <v>8</v>
      </c>
      <c r="M32" s="41">
        <v>2851</v>
      </c>
      <c r="N32" s="40">
        <v>2</v>
      </c>
      <c r="O32" s="41">
        <v>320</v>
      </c>
      <c r="P32" s="40">
        <v>1</v>
      </c>
      <c r="Q32" s="41">
        <v>468</v>
      </c>
      <c r="R32" s="70">
        <v>5</v>
      </c>
      <c r="S32" s="66">
        <v>946</v>
      </c>
      <c r="T32" s="70">
        <v>3</v>
      </c>
      <c r="U32" s="66">
        <v>1027</v>
      </c>
      <c r="V32" s="261"/>
      <c r="W32" s="262"/>
      <c r="X32" s="263"/>
      <c r="Y32" s="262"/>
      <c r="Z32" s="263"/>
      <c r="AA32" s="264"/>
      <c r="AB32" s="42">
        <f>SUMIF($D$2:$AA$2, "No. of Dwelling Units Approved", D32:AA32)</f>
        <v>41</v>
      </c>
      <c r="AC32" s="43">
        <f t="shared" si="0"/>
        <v>11683</v>
      </c>
      <c r="AD32" s="18"/>
      <c r="AE32" s="18"/>
      <c r="AO32" s="18"/>
    </row>
    <row r="33" spans="1:44" x14ac:dyDescent="0.2">
      <c r="A33" s="2"/>
      <c r="B33" s="2"/>
      <c r="C33" s="2" t="s">
        <v>14</v>
      </c>
      <c r="D33" s="40" t="s">
        <v>22</v>
      </c>
      <c r="E33" s="41">
        <v>229</v>
      </c>
      <c r="F33" s="40" t="s">
        <v>22</v>
      </c>
      <c r="G33" s="41">
        <v>350</v>
      </c>
      <c r="H33" s="40" t="s">
        <v>22</v>
      </c>
      <c r="I33" s="41">
        <v>473</v>
      </c>
      <c r="J33" s="40" t="s">
        <v>22</v>
      </c>
      <c r="K33" s="41">
        <v>206</v>
      </c>
      <c r="L33" s="40" t="s">
        <v>22</v>
      </c>
      <c r="M33" s="41">
        <v>197</v>
      </c>
      <c r="N33" s="40" t="s">
        <v>22</v>
      </c>
      <c r="O33" s="41">
        <v>483</v>
      </c>
      <c r="P33" s="40" t="s">
        <v>22</v>
      </c>
      <c r="Q33" s="41">
        <v>343</v>
      </c>
      <c r="R33" s="70" t="s">
        <v>22</v>
      </c>
      <c r="S33" s="66">
        <v>928</v>
      </c>
      <c r="T33" s="70" t="s">
        <v>22</v>
      </c>
      <c r="U33" s="66">
        <v>565</v>
      </c>
      <c r="V33" s="261"/>
      <c r="W33" s="262"/>
      <c r="X33" s="263"/>
      <c r="Y33" s="262"/>
      <c r="Z33" s="263"/>
      <c r="AA33" s="264"/>
      <c r="AB33" s="42" t="s">
        <v>22</v>
      </c>
      <c r="AC33" s="43">
        <f t="shared" si="0"/>
        <v>3774</v>
      </c>
      <c r="AD33" s="18"/>
      <c r="AE33" s="18"/>
      <c r="AO33" s="18"/>
    </row>
    <row r="34" spans="1:44" x14ac:dyDescent="0.2">
      <c r="A34" s="2"/>
      <c r="B34" s="2"/>
      <c r="C34" s="2" t="s">
        <v>15</v>
      </c>
      <c r="D34" s="40" t="s">
        <v>22</v>
      </c>
      <c r="E34" s="41">
        <v>665</v>
      </c>
      <c r="F34" s="40" t="s">
        <v>22</v>
      </c>
      <c r="G34" s="41">
        <v>2965</v>
      </c>
      <c r="H34" s="40" t="s">
        <v>22</v>
      </c>
      <c r="I34" s="41">
        <v>860</v>
      </c>
      <c r="J34" s="40" t="s">
        <v>22</v>
      </c>
      <c r="K34" s="41">
        <v>2838</v>
      </c>
      <c r="L34" s="40" t="s">
        <v>22</v>
      </c>
      <c r="M34" s="41">
        <v>3049</v>
      </c>
      <c r="N34" s="40" t="s">
        <v>22</v>
      </c>
      <c r="O34" s="41">
        <v>803</v>
      </c>
      <c r="P34" s="40" t="s">
        <v>22</v>
      </c>
      <c r="Q34" s="41">
        <v>811</v>
      </c>
      <c r="R34" s="70" t="s">
        <v>22</v>
      </c>
      <c r="S34" s="66">
        <v>1875</v>
      </c>
      <c r="T34" s="70" t="s">
        <v>22</v>
      </c>
      <c r="U34" s="66">
        <v>1592</v>
      </c>
      <c r="V34" s="261"/>
      <c r="W34" s="262"/>
      <c r="X34" s="263"/>
      <c r="Y34" s="262"/>
      <c r="Z34" s="263"/>
      <c r="AA34" s="264"/>
      <c r="AB34" s="42" t="s">
        <v>22</v>
      </c>
      <c r="AC34" s="43">
        <f t="shared" si="0"/>
        <v>15458</v>
      </c>
      <c r="AD34" s="18"/>
      <c r="AE34" s="18"/>
    </row>
    <row r="35" spans="1:44" x14ac:dyDescent="0.2">
      <c r="A35" s="2"/>
      <c r="B35" s="2"/>
      <c r="C35" s="2" t="s">
        <v>16</v>
      </c>
      <c r="D35" s="40" t="s">
        <v>22</v>
      </c>
      <c r="E35" s="41">
        <v>0</v>
      </c>
      <c r="F35" s="40" t="s">
        <v>22</v>
      </c>
      <c r="G35" s="41">
        <v>649</v>
      </c>
      <c r="H35" s="40" t="s">
        <v>22</v>
      </c>
      <c r="I35" s="41">
        <v>0</v>
      </c>
      <c r="J35" s="40" t="s">
        <v>22</v>
      </c>
      <c r="K35" s="41">
        <v>61</v>
      </c>
      <c r="L35" s="40" t="s">
        <v>22</v>
      </c>
      <c r="M35" s="41">
        <v>113</v>
      </c>
      <c r="N35" s="40" t="s">
        <v>22</v>
      </c>
      <c r="O35" s="41">
        <v>167</v>
      </c>
      <c r="P35" s="40" t="s">
        <v>22</v>
      </c>
      <c r="Q35" s="41">
        <v>0</v>
      </c>
      <c r="R35" s="70" t="s">
        <v>22</v>
      </c>
      <c r="S35" s="66">
        <v>64</v>
      </c>
      <c r="T35" s="70" t="s">
        <v>22</v>
      </c>
      <c r="U35" s="66">
        <v>771</v>
      </c>
      <c r="V35" s="261"/>
      <c r="W35" s="262"/>
      <c r="X35" s="263"/>
      <c r="Y35" s="262"/>
      <c r="Z35" s="263"/>
      <c r="AA35" s="264"/>
      <c r="AB35" s="42" t="s">
        <v>22</v>
      </c>
      <c r="AC35" s="43">
        <f t="shared" si="0"/>
        <v>1825</v>
      </c>
      <c r="AD35" s="18"/>
      <c r="AE35" s="18"/>
      <c r="AM35" s="18"/>
    </row>
    <row r="36" spans="1:44" x14ac:dyDescent="0.2">
      <c r="A36" s="4"/>
      <c r="B36" s="4"/>
      <c r="C36" s="4" t="s">
        <v>17</v>
      </c>
      <c r="D36" s="105" t="s">
        <v>22</v>
      </c>
      <c r="E36" s="75">
        <v>665</v>
      </c>
      <c r="F36" s="105" t="s">
        <v>22</v>
      </c>
      <c r="G36" s="75">
        <v>3614</v>
      </c>
      <c r="H36" s="105" t="s">
        <v>22</v>
      </c>
      <c r="I36" s="75">
        <v>860</v>
      </c>
      <c r="J36" s="105" t="s">
        <v>22</v>
      </c>
      <c r="K36" s="75">
        <v>2900</v>
      </c>
      <c r="L36" s="105" t="s">
        <v>22</v>
      </c>
      <c r="M36" s="75">
        <v>3162</v>
      </c>
      <c r="N36" s="105" t="s">
        <v>22</v>
      </c>
      <c r="O36" s="75">
        <v>970</v>
      </c>
      <c r="P36" s="105" t="s">
        <v>22</v>
      </c>
      <c r="Q36" s="75">
        <v>811</v>
      </c>
      <c r="R36" s="131" t="s">
        <v>22</v>
      </c>
      <c r="S36" s="132">
        <v>1939</v>
      </c>
      <c r="T36" s="131" t="s">
        <v>22</v>
      </c>
      <c r="U36" s="132">
        <v>2363</v>
      </c>
      <c r="V36" s="261"/>
      <c r="W36" s="262"/>
      <c r="X36" s="263"/>
      <c r="Y36" s="262"/>
      <c r="Z36" s="263"/>
      <c r="AA36" s="264"/>
      <c r="AB36" s="106" t="s">
        <v>22</v>
      </c>
      <c r="AC36" s="107">
        <f t="shared" si="0"/>
        <v>17284</v>
      </c>
      <c r="AD36" s="18"/>
      <c r="AE36" s="18"/>
      <c r="AG36" s="19"/>
      <c r="AH36" s="19"/>
      <c r="AI36" s="19"/>
      <c r="AJ36" s="19"/>
      <c r="AK36" s="19"/>
      <c r="AL36" s="19"/>
      <c r="AM36" s="19"/>
      <c r="AN36" s="19"/>
      <c r="AO36" s="19"/>
      <c r="AP36" s="19"/>
      <c r="AQ36" s="19"/>
      <c r="AR36" s="19"/>
    </row>
    <row r="37" spans="1:44" x14ac:dyDescent="0.2">
      <c r="D37" s="18"/>
      <c r="F37" s="18"/>
      <c r="H37" s="18"/>
      <c r="J37" s="18"/>
      <c r="L37" s="18"/>
      <c r="M37" s="18"/>
      <c r="N37" s="18"/>
      <c r="O37" s="18"/>
      <c r="P37" s="18"/>
      <c r="Q37" s="18"/>
      <c r="R37" s="113"/>
      <c r="S37" s="113"/>
      <c r="T37" s="113"/>
      <c r="U37" s="113"/>
      <c r="V37" s="113"/>
      <c r="W37" s="113"/>
      <c r="X37" s="113"/>
      <c r="Y37" s="113"/>
      <c r="Z37" s="113"/>
      <c r="AA37" s="113"/>
      <c r="AB37" s="18"/>
      <c r="AC37" s="18"/>
      <c r="AD37" s="18"/>
      <c r="AE37" s="18"/>
    </row>
    <row r="38" spans="1:44" x14ac:dyDescent="0.2">
      <c r="D38" s="18"/>
      <c r="F38" s="18"/>
      <c r="H38" s="18"/>
      <c r="J38" s="18"/>
      <c r="L38" s="18"/>
      <c r="M38" s="18"/>
      <c r="N38" s="18"/>
      <c r="O38" s="18"/>
      <c r="P38" s="18"/>
      <c r="Q38" s="18"/>
      <c r="R38" s="113"/>
      <c r="S38" s="113"/>
      <c r="T38" s="113"/>
      <c r="U38" s="113"/>
      <c r="V38" s="113"/>
      <c r="W38" s="113"/>
      <c r="X38" s="113"/>
      <c r="Y38" s="113"/>
      <c r="Z38" s="113"/>
      <c r="AA38" s="113"/>
      <c r="AB38" s="18"/>
      <c r="AC38" s="18"/>
      <c r="AD38" s="18"/>
      <c r="AE38" s="18"/>
      <c r="AH38" s="18"/>
      <c r="AJ38" s="18"/>
      <c r="AL38" s="18"/>
      <c r="AN38" s="18"/>
      <c r="AP38" s="18"/>
      <c r="AR38" s="18"/>
    </row>
    <row r="39" spans="1:44" x14ac:dyDescent="0.2">
      <c r="D39" s="18"/>
      <c r="F39" s="18"/>
      <c r="H39" s="18"/>
      <c r="J39" s="18"/>
      <c r="L39" s="18"/>
      <c r="M39" s="18"/>
      <c r="N39" s="18"/>
      <c r="O39" s="18"/>
      <c r="P39" s="18"/>
      <c r="Q39" s="18"/>
      <c r="R39" s="113"/>
      <c r="S39" s="113"/>
      <c r="T39" s="113"/>
      <c r="U39" s="113"/>
      <c r="V39" s="113"/>
      <c r="W39" s="113"/>
      <c r="X39" s="113"/>
      <c r="Y39" s="113"/>
      <c r="Z39" s="113"/>
      <c r="AA39" s="113"/>
      <c r="AB39" s="18"/>
      <c r="AC39" s="18"/>
      <c r="AD39" s="18"/>
      <c r="AE39" s="18"/>
      <c r="AH39" s="18"/>
      <c r="AJ39" s="18"/>
      <c r="AL39" s="18"/>
      <c r="AN39" s="18"/>
      <c r="AP39" s="18"/>
      <c r="AR39" s="18"/>
    </row>
    <row r="40" spans="1:44" x14ac:dyDescent="0.2">
      <c r="D40" s="18"/>
      <c r="F40" s="18"/>
      <c r="H40" s="18"/>
      <c r="J40" s="18"/>
      <c r="L40" s="18"/>
      <c r="M40" s="18"/>
      <c r="N40" s="18"/>
      <c r="O40" s="18"/>
      <c r="P40" s="18"/>
      <c r="Q40" s="18"/>
      <c r="R40" s="113"/>
      <c r="S40" s="113"/>
      <c r="T40" s="113"/>
      <c r="U40" s="113"/>
      <c r="V40" s="113"/>
      <c r="W40" s="113"/>
      <c r="X40" s="113"/>
      <c r="Y40" s="113"/>
      <c r="Z40" s="113"/>
      <c r="AA40" s="113"/>
      <c r="AB40" s="18"/>
      <c r="AC40" s="18"/>
      <c r="AD40" s="18"/>
      <c r="AE40" s="18"/>
      <c r="AH40" s="18"/>
      <c r="AJ40" s="18"/>
      <c r="AL40" s="18"/>
      <c r="AN40" s="18"/>
      <c r="AR40" s="18"/>
    </row>
    <row r="41" spans="1:44" x14ac:dyDescent="0.2">
      <c r="D41" s="18"/>
      <c r="F41" s="18"/>
      <c r="H41" s="18"/>
      <c r="J41" s="18"/>
      <c r="L41" s="18"/>
      <c r="M41" s="18"/>
      <c r="N41" s="18"/>
      <c r="O41" s="18"/>
      <c r="P41" s="18"/>
      <c r="Q41" s="18"/>
      <c r="R41" s="113"/>
      <c r="S41" s="113"/>
      <c r="T41" s="113"/>
      <c r="U41" s="113"/>
      <c r="V41" s="113"/>
      <c r="W41" s="113"/>
      <c r="X41" s="113"/>
      <c r="Y41" s="113"/>
      <c r="Z41" s="113"/>
      <c r="AA41" s="113"/>
      <c r="AB41" s="18"/>
      <c r="AC41" s="18"/>
      <c r="AD41" s="18"/>
      <c r="AE41" s="18"/>
      <c r="AH41" s="18"/>
      <c r="AJ41" s="18"/>
      <c r="AL41" s="18"/>
      <c r="AN41" s="18"/>
      <c r="AP41" s="18"/>
      <c r="AR41" s="18"/>
    </row>
    <row r="42" spans="1:44" x14ac:dyDescent="0.2">
      <c r="D42" s="18"/>
      <c r="F42" s="18"/>
      <c r="H42" s="18"/>
      <c r="J42" s="18"/>
      <c r="L42" s="18"/>
      <c r="M42" s="18"/>
      <c r="N42" s="18"/>
      <c r="O42" s="18"/>
      <c r="P42" s="18"/>
      <c r="Q42" s="18"/>
      <c r="R42" s="113"/>
      <c r="S42" s="113"/>
      <c r="T42" s="113"/>
      <c r="U42" s="113"/>
      <c r="V42" s="113"/>
      <c r="W42" s="113"/>
      <c r="X42" s="113"/>
      <c r="Y42" s="113"/>
      <c r="Z42" s="113"/>
      <c r="AA42" s="113"/>
      <c r="AB42" s="18"/>
      <c r="AC42" s="18"/>
      <c r="AD42" s="18"/>
      <c r="AE42" s="18"/>
    </row>
    <row r="43" spans="1:44" x14ac:dyDescent="0.2">
      <c r="D43" s="18"/>
      <c r="F43" s="18"/>
      <c r="H43" s="18"/>
      <c r="J43" s="18"/>
      <c r="L43" s="18"/>
      <c r="M43" s="18"/>
      <c r="N43" s="18"/>
      <c r="O43" s="18"/>
      <c r="P43" s="18"/>
      <c r="Q43" s="18"/>
      <c r="R43" s="113"/>
      <c r="S43" s="113"/>
      <c r="T43" s="113"/>
      <c r="U43" s="113"/>
      <c r="V43" s="113"/>
      <c r="W43" s="113"/>
      <c r="X43" s="113"/>
      <c r="Y43" s="113"/>
      <c r="Z43" s="113"/>
      <c r="AA43" s="113"/>
      <c r="AB43" s="18"/>
      <c r="AC43" s="18"/>
      <c r="AD43" s="18"/>
      <c r="AE43" s="18"/>
    </row>
    <row r="44" spans="1:44" x14ac:dyDescent="0.2">
      <c r="D44" s="18"/>
      <c r="F44" s="18"/>
      <c r="H44" s="18"/>
      <c r="J44" s="18"/>
      <c r="L44" s="18"/>
      <c r="M44" s="18"/>
      <c r="N44" s="18"/>
      <c r="O44" s="18"/>
      <c r="P44" s="18"/>
      <c r="Q44" s="18"/>
      <c r="R44" s="113"/>
      <c r="S44" s="113"/>
      <c r="T44" s="113"/>
      <c r="U44" s="113"/>
      <c r="V44" s="113"/>
      <c r="W44" s="113"/>
      <c r="X44" s="113"/>
      <c r="Y44" s="113"/>
      <c r="Z44" s="113"/>
      <c r="AA44" s="113"/>
      <c r="AB44" s="18"/>
      <c r="AC44" s="18"/>
      <c r="AD44" s="18"/>
      <c r="AE44" s="18"/>
    </row>
    <row r="45" spans="1:44" x14ac:dyDescent="0.2">
      <c r="D45" s="18"/>
      <c r="F45" s="18"/>
      <c r="H45" s="18"/>
      <c r="J45" s="18"/>
      <c r="L45" s="18"/>
      <c r="M45" s="18"/>
      <c r="N45" s="18"/>
      <c r="O45" s="18"/>
      <c r="P45" s="18"/>
      <c r="Q45" s="18"/>
      <c r="R45" s="113"/>
      <c r="S45" s="113"/>
      <c r="T45" s="113"/>
      <c r="U45" s="113"/>
      <c r="V45" s="113"/>
      <c r="W45" s="113"/>
      <c r="X45" s="113"/>
      <c r="Y45" s="113"/>
      <c r="Z45" s="113"/>
      <c r="AA45" s="113"/>
      <c r="AB45" s="18"/>
      <c r="AC45" s="18"/>
      <c r="AD45" s="18"/>
      <c r="AE45" s="18"/>
    </row>
    <row r="46" spans="1:44" x14ac:dyDescent="0.2">
      <c r="D46" s="18"/>
      <c r="F46" s="18"/>
      <c r="H46" s="18"/>
      <c r="J46" s="18"/>
      <c r="L46" s="18"/>
      <c r="M46" s="18"/>
      <c r="N46" s="18"/>
      <c r="O46" s="18"/>
      <c r="P46" s="18"/>
      <c r="Q46" s="18"/>
      <c r="R46" s="113"/>
      <c r="S46" s="113"/>
      <c r="T46" s="113"/>
      <c r="U46" s="113"/>
      <c r="V46" s="113"/>
      <c r="W46" s="113"/>
      <c r="X46" s="113"/>
      <c r="Y46" s="113"/>
      <c r="Z46" s="113"/>
      <c r="AA46" s="113"/>
      <c r="AB46" s="18"/>
      <c r="AC46" s="18"/>
      <c r="AD46" s="18"/>
      <c r="AE46" s="18"/>
    </row>
    <row r="47" spans="1:44" x14ac:dyDescent="0.2">
      <c r="D47" s="18"/>
      <c r="F47" s="18"/>
      <c r="H47" s="18"/>
      <c r="J47" s="18"/>
      <c r="L47" s="18"/>
      <c r="M47" s="18"/>
      <c r="N47" s="18"/>
      <c r="O47" s="18"/>
      <c r="P47" s="18"/>
      <c r="Q47" s="18"/>
      <c r="R47" s="113"/>
      <c r="S47" s="113"/>
      <c r="T47" s="113"/>
      <c r="U47" s="113"/>
      <c r="V47" s="113"/>
      <c r="W47" s="113"/>
      <c r="X47" s="113"/>
      <c r="Y47" s="113"/>
      <c r="Z47" s="113"/>
      <c r="AA47" s="113"/>
      <c r="AB47" s="18"/>
      <c r="AC47" s="18"/>
      <c r="AD47" s="18"/>
      <c r="AE47" s="18"/>
    </row>
    <row r="48" spans="1:44" x14ac:dyDescent="0.2">
      <c r="C48" s="19"/>
      <c r="D48" s="18"/>
      <c r="F48" s="18"/>
      <c r="H48" s="18"/>
      <c r="J48" s="18"/>
      <c r="L48" s="18"/>
      <c r="M48" s="18"/>
      <c r="N48" s="18"/>
      <c r="O48" s="18"/>
      <c r="P48" s="18"/>
      <c r="Q48" s="18"/>
      <c r="R48" s="113"/>
      <c r="S48" s="113"/>
      <c r="T48" s="113"/>
      <c r="U48" s="113"/>
      <c r="V48" s="113"/>
      <c r="W48" s="113"/>
      <c r="X48" s="113"/>
      <c r="Y48" s="113"/>
      <c r="Z48" s="113"/>
      <c r="AA48" s="113"/>
      <c r="AB48" s="18"/>
      <c r="AC48" s="18"/>
      <c r="AD48" s="18"/>
      <c r="AE48" s="18"/>
    </row>
    <row r="49" spans="3:31" x14ac:dyDescent="0.2">
      <c r="C49" s="19"/>
      <c r="D49" s="18"/>
      <c r="F49" s="18"/>
      <c r="H49" s="18"/>
      <c r="J49" s="18"/>
      <c r="L49" s="18"/>
      <c r="M49" s="18"/>
      <c r="N49" s="18"/>
      <c r="O49" s="18"/>
      <c r="P49" s="18"/>
      <c r="Q49" s="18"/>
      <c r="R49" s="113"/>
      <c r="S49" s="113"/>
      <c r="T49" s="113"/>
      <c r="U49" s="113"/>
      <c r="V49" s="113"/>
      <c r="W49" s="113"/>
      <c r="X49" s="113"/>
      <c r="Y49" s="113"/>
      <c r="Z49" s="113"/>
      <c r="AA49" s="113"/>
      <c r="AB49" s="18"/>
      <c r="AC49" s="18"/>
      <c r="AD49" s="18"/>
      <c r="AE49" s="18"/>
    </row>
    <row r="50" spans="3:31" x14ac:dyDescent="0.2">
      <c r="D50" s="18"/>
      <c r="F50" s="18"/>
      <c r="H50" s="18"/>
      <c r="J50" s="18"/>
      <c r="L50" s="18"/>
      <c r="M50" s="18"/>
      <c r="N50" s="18"/>
      <c r="O50" s="18"/>
      <c r="P50" s="18"/>
      <c r="Q50" s="18"/>
      <c r="R50" s="113"/>
      <c r="S50" s="113"/>
      <c r="T50" s="113"/>
      <c r="U50" s="113"/>
      <c r="V50" s="113"/>
      <c r="W50" s="113"/>
      <c r="X50" s="113"/>
      <c r="Y50" s="113"/>
      <c r="Z50" s="113"/>
      <c r="AA50" s="113"/>
      <c r="AB50" s="18"/>
      <c r="AC50" s="18"/>
      <c r="AD50" s="18"/>
      <c r="AE50" s="18"/>
    </row>
    <row r="51" spans="3:31" x14ac:dyDescent="0.2">
      <c r="F51" s="18"/>
      <c r="Z51" s="113"/>
    </row>
    <row r="52" spans="3:31" x14ac:dyDescent="0.2">
      <c r="F52" s="18"/>
    </row>
    <row r="53" spans="3:31" x14ac:dyDescent="0.2">
      <c r="F53" s="18"/>
      <c r="Z53" s="113"/>
      <c r="AC53" s="18"/>
    </row>
    <row r="54" spans="3:31" x14ac:dyDescent="0.2">
      <c r="F54" s="18"/>
      <c r="Z54" s="113"/>
    </row>
    <row r="55" spans="3:31" x14ac:dyDescent="0.2">
      <c r="F55" s="18"/>
      <c r="Z55" s="113"/>
    </row>
    <row r="56" spans="3:31" x14ac:dyDescent="0.2">
      <c r="F56" s="18"/>
    </row>
    <row r="57" spans="3:31" x14ac:dyDescent="0.2">
      <c r="F57" s="18"/>
    </row>
    <row r="59" spans="3:31" x14ac:dyDescent="0.2">
      <c r="F59" s="18"/>
    </row>
    <row r="60" spans="3:31" x14ac:dyDescent="0.2">
      <c r="F60" s="18"/>
    </row>
  </sheetData>
  <mergeCells count="16">
    <mergeCell ref="AB1:AC1"/>
    <mergeCell ref="A1:A2"/>
    <mergeCell ref="B1:B2"/>
    <mergeCell ref="C1:C2"/>
    <mergeCell ref="D1:E1"/>
    <mergeCell ref="F1:G1"/>
    <mergeCell ref="H1:I1"/>
    <mergeCell ref="J1:K1"/>
    <mergeCell ref="L1:M1"/>
    <mergeCell ref="N1:O1"/>
    <mergeCell ref="P1:Q1"/>
    <mergeCell ref="R1:S1"/>
    <mergeCell ref="T1:U1"/>
    <mergeCell ref="V1:W1"/>
    <mergeCell ref="X1:Y1"/>
    <mergeCell ref="Z1:AA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45"/>
  <sheetViews>
    <sheetView zoomScaleNormal="100" workbookViewId="0">
      <pane xSplit="3" ySplit="2" topLeftCell="M3" activePane="bottomRight" state="frozenSplit"/>
      <selection pane="topRight" activeCell="AH1" sqref="AH1"/>
      <selection pane="bottomLeft" activeCell="A26" sqref="A26"/>
      <selection pane="bottomRight" activeCell="V1" sqref="V1:AA13"/>
    </sheetView>
  </sheetViews>
  <sheetFormatPr defaultRowHeight="12" x14ac:dyDescent="0.2"/>
  <cols>
    <col min="1" max="1" width="14" style="1" customWidth="1"/>
    <col min="2" max="2" width="22" style="1" customWidth="1"/>
    <col min="3" max="3" width="26.7109375" style="1" customWidth="1"/>
    <col min="4" max="5" width="9.140625" style="1"/>
    <col min="6" max="17" width="9.140625" style="1" customWidth="1"/>
    <col min="18" max="27" width="9.140625" style="112" customWidth="1"/>
    <col min="28" max="16384" width="9.140625" style="1"/>
  </cols>
  <sheetData>
    <row r="1" spans="1:41" x14ac:dyDescent="0.2">
      <c r="A1" s="224" t="s">
        <v>0</v>
      </c>
      <c r="B1" s="224" t="s">
        <v>1</v>
      </c>
      <c r="C1" s="225"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23" t="s">
        <v>13</v>
      </c>
      <c r="AC1" s="223"/>
    </row>
    <row r="2" spans="1:41" ht="58.5" customHeight="1" x14ac:dyDescent="0.2">
      <c r="A2" s="224"/>
      <c r="B2" s="224"/>
      <c r="C2" s="225"/>
      <c r="D2" s="9" t="s">
        <v>3</v>
      </c>
      <c r="E2" s="9" t="s">
        <v>20</v>
      </c>
      <c r="F2" s="9" t="s">
        <v>3</v>
      </c>
      <c r="G2" s="9" t="s">
        <v>20</v>
      </c>
      <c r="H2" s="9" t="s">
        <v>3</v>
      </c>
      <c r="I2" s="9" t="s">
        <v>20</v>
      </c>
      <c r="J2" s="9" t="s">
        <v>3</v>
      </c>
      <c r="K2" s="9" t="s">
        <v>20</v>
      </c>
      <c r="L2" s="9" t="s">
        <v>3</v>
      </c>
      <c r="M2" s="9" t="s">
        <v>20</v>
      </c>
      <c r="N2" s="9" t="s">
        <v>3</v>
      </c>
      <c r="O2" s="9" t="s">
        <v>20</v>
      </c>
      <c r="P2" s="9" t="s">
        <v>3</v>
      </c>
      <c r="Q2" s="9" t="s">
        <v>20</v>
      </c>
      <c r="R2" s="116" t="s">
        <v>3</v>
      </c>
      <c r="S2" s="116" t="s">
        <v>20</v>
      </c>
      <c r="T2" s="116" t="s">
        <v>3</v>
      </c>
      <c r="U2" s="116" t="s">
        <v>20</v>
      </c>
      <c r="V2" s="256" t="s">
        <v>3</v>
      </c>
      <c r="W2" s="256" t="s">
        <v>20</v>
      </c>
      <c r="X2" s="256" t="s">
        <v>3</v>
      </c>
      <c r="Y2" s="256" t="s">
        <v>20</v>
      </c>
      <c r="Z2" s="256" t="s">
        <v>3</v>
      </c>
      <c r="AA2" s="256" t="s">
        <v>20</v>
      </c>
      <c r="AB2" s="14" t="s">
        <v>3</v>
      </c>
      <c r="AC2" s="14" t="s">
        <v>20</v>
      </c>
    </row>
    <row r="3" spans="1:41" x14ac:dyDescent="0.2">
      <c r="A3" s="3"/>
      <c r="B3" s="3" t="s">
        <v>100</v>
      </c>
      <c r="C3" s="3" t="s">
        <v>18</v>
      </c>
      <c r="D3" s="44">
        <v>219</v>
      </c>
      <c r="E3" s="45">
        <v>63562</v>
      </c>
      <c r="F3" s="44">
        <v>269</v>
      </c>
      <c r="G3" s="45">
        <v>78535</v>
      </c>
      <c r="H3" s="44">
        <v>209</v>
      </c>
      <c r="I3" s="45">
        <v>65734</v>
      </c>
      <c r="J3" s="44">
        <v>190</v>
      </c>
      <c r="K3" s="45">
        <v>56258</v>
      </c>
      <c r="L3" s="44">
        <v>245</v>
      </c>
      <c r="M3" s="45">
        <v>68616</v>
      </c>
      <c r="N3" s="44">
        <v>178</v>
      </c>
      <c r="O3" s="45">
        <v>57089</v>
      </c>
      <c r="P3" s="44">
        <v>150</v>
      </c>
      <c r="Q3" s="45">
        <v>45346</v>
      </c>
      <c r="R3" s="124">
        <v>198</v>
      </c>
      <c r="S3" s="125">
        <v>63031</v>
      </c>
      <c r="T3" s="124">
        <v>168</v>
      </c>
      <c r="U3" s="125">
        <v>52369</v>
      </c>
      <c r="V3" s="257"/>
      <c r="W3" s="258"/>
      <c r="X3" s="259"/>
      <c r="Y3" s="258"/>
      <c r="Z3" s="259"/>
      <c r="AA3" s="260"/>
      <c r="AB3" s="50">
        <f>SUMIF($D$2:$AA$2, "No. of Dwelling Units Approved", D3:AA3)</f>
        <v>1826</v>
      </c>
      <c r="AC3" s="51">
        <f>SUMIF($D$2:$AA$2, "Value of Approvals ($000)", D3:AA3)</f>
        <v>550540</v>
      </c>
      <c r="AD3" s="18"/>
    </row>
    <row r="4" spans="1:41" x14ac:dyDescent="0.2">
      <c r="A4" s="3"/>
      <c r="B4" s="3"/>
      <c r="C4" s="3" t="s">
        <v>109</v>
      </c>
      <c r="D4" s="44">
        <v>59</v>
      </c>
      <c r="E4" s="45">
        <v>11481</v>
      </c>
      <c r="F4" s="44">
        <v>117</v>
      </c>
      <c r="G4" s="45">
        <v>28920</v>
      </c>
      <c r="H4" s="44">
        <v>60</v>
      </c>
      <c r="I4" s="45">
        <v>15782</v>
      </c>
      <c r="J4" s="44">
        <v>65</v>
      </c>
      <c r="K4" s="45">
        <v>16502</v>
      </c>
      <c r="L4" s="44">
        <v>52</v>
      </c>
      <c r="M4" s="45">
        <v>13580</v>
      </c>
      <c r="N4" s="44">
        <v>104</v>
      </c>
      <c r="O4" s="45">
        <v>26135</v>
      </c>
      <c r="P4" s="44">
        <v>41</v>
      </c>
      <c r="Q4" s="45">
        <v>9544</v>
      </c>
      <c r="R4" s="124">
        <v>120</v>
      </c>
      <c r="S4" s="125">
        <v>26054</v>
      </c>
      <c r="T4" s="124">
        <v>77</v>
      </c>
      <c r="U4" s="125">
        <v>18631</v>
      </c>
      <c r="V4" s="261"/>
      <c r="W4" s="262"/>
      <c r="X4" s="263"/>
      <c r="Y4" s="262"/>
      <c r="Z4" s="263"/>
      <c r="AA4" s="264"/>
      <c r="AB4" s="50">
        <f>SUMIF($D$2:$AA$2, "No. of Dwelling Units Approved", D4:AA4)</f>
        <v>695</v>
      </c>
      <c r="AC4" s="51">
        <f t="shared" ref="AC4:AC10" si="0">SUMIF($D$2:$AA$2, "Value of Approvals ($000)", D4:AA4)</f>
        <v>166629</v>
      </c>
      <c r="AD4" s="18"/>
    </row>
    <row r="5" spans="1:41" x14ac:dyDescent="0.2">
      <c r="A5" s="3"/>
      <c r="B5" s="3"/>
      <c r="C5" s="3" t="s">
        <v>110</v>
      </c>
      <c r="D5" s="44">
        <v>189</v>
      </c>
      <c r="E5" s="45">
        <v>49000</v>
      </c>
      <c r="F5" s="44">
        <v>0</v>
      </c>
      <c r="G5" s="45">
        <v>0</v>
      </c>
      <c r="H5" s="44">
        <v>38</v>
      </c>
      <c r="I5" s="45">
        <v>13361</v>
      </c>
      <c r="J5" s="44">
        <v>132</v>
      </c>
      <c r="K5" s="45">
        <v>33775</v>
      </c>
      <c r="L5" s="44">
        <v>203</v>
      </c>
      <c r="M5" s="45">
        <v>61000</v>
      </c>
      <c r="N5" s="44">
        <v>0</v>
      </c>
      <c r="O5" s="45">
        <v>0</v>
      </c>
      <c r="P5" s="44">
        <v>0</v>
      </c>
      <c r="Q5" s="45">
        <v>0</v>
      </c>
      <c r="R5" s="124">
        <v>0</v>
      </c>
      <c r="S5" s="125">
        <v>0</v>
      </c>
      <c r="T5" s="124">
        <v>0</v>
      </c>
      <c r="U5" s="125">
        <v>0</v>
      </c>
      <c r="V5" s="261"/>
      <c r="W5" s="262"/>
      <c r="X5" s="263"/>
      <c r="Y5" s="262"/>
      <c r="Z5" s="263"/>
      <c r="AA5" s="264"/>
      <c r="AB5" s="50">
        <f>SUMIF($D$2:$AA$2, "No. of Dwelling Units Approved", D5:AA5)</f>
        <v>562</v>
      </c>
      <c r="AC5" s="51">
        <f t="shared" ref="AC5" si="1">SUMIF($D$2:$AA$2, "Value of Approvals ($000)", D5:AA5)</f>
        <v>157136</v>
      </c>
      <c r="AD5" s="18"/>
    </row>
    <row r="6" spans="1:41" x14ac:dyDescent="0.2">
      <c r="A6" s="3"/>
      <c r="B6" s="3"/>
      <c r="C6" s="3" t="s">
        <v>19</v>
      </c>
      <c r="D6" s="44">
        <v>467</v>
      </c>
      <c r="E6" s="45">
        <v>124043</v>
      </c>
      <c r="F6" s="44">
        <v>386</v>
      </c>
      <c r="G6" s="45">
        <v>107454</v>
      </c>
      <c r="H6" s="44">
        <v>307</v>
      </c>
      <c r="I6" s="45">
        <v>94877</v>
      </c>
      <c r="J6" s="44">
        <v>387</v>
      </c>
      <c r="K6" s="45">
        <v>106535</v>
      </c>
      <c r="L6" s="44">
        <v>500</v>
      </c>
      <c r="M6" s="45">
        <v>143196</v>
      </c>
      <c r="N6" s="44">
        <v>282</v>
      </c>
      <c r="O6" s="45">
        <v>83225</v>
      </c>
      <c r="P6" s="44">
        <v>191</v>
      </c>
      <c r="Q6" s="45">
        <v>54890</v>
      </c>
      <c r="R6" s="124">
        <v>318</v>
      </c>
      <c r="S6" s="125">
        <v>89085</v>
      </c>
      <c r="T6" s="124">
        <v>245</v>
      </c>
      <c r="U6" s="125">
        <v>71000</v>
      </c>
      <c r="V6" s="261"/>
      <c r="W6" s="262"/>
      <c r="X6" s="263"/>
      <c r="Y6" s="262"/>
      <c r="Z6" s="263"/>
      <c r="AA6" s="264"/>
      <c r="AB6" s="50">
        <f>SUMIF($D$2:$AA$2, "No. of Dwelling Units Approved", D6:AA6)</f>
        <v>3083</v>
      </c>
      <c r="AC6" s="51">
        <f t="shared" si="0"/>
        <v>874305</v>
      </c>
      <c r="AD6" s="18"/>
    </row>
    <row r="7" spans="1:41" x14ac:dyDescent="0.2">
      <c r="A7" s="3"/>
      <c r="B7" s="3"/>
      <c r="C7" s="3" t="s">
        <v>14</v>
      </c>
      <c r="D7" s="44" t="s">
        <v>22</v>
      </c>
      <c r="E7" s="45">
        <v>10324</v>
      </c>
      <c r="F7" s="44" t="s">
        <v>22</v>
      </c>
      <c r="G7" s="45">
        <v>10493</v>
      </c>
      <c r="H7" s="44" t="s">
        <v>22</v>
      </c>
      <c r="I7" s="45">
        <v>10496</v>
      </c>
      <c r="J7" s="44" t="s">
        <v>22</v>
      </c>
      <c r="K7" s="45">
        <v>8836</v>
      </c>
      <c r="L7" s="44" t="s">
        <v>22</v>
      </c>
      <c r="M7" s="45">
        <v>9243</v>
      </c>
      <c r="N7" s="44" t="s">
        <v>22</v>
      </c>
      <c r="O7" s="45">
        <v>8103</v>
      </c>
      <c r="P7" s="44" t="s">
        <v>22</v>
      </c>
      <c r="Q7" s="45">
        <v>4904</v>
      </c>
      <c r="R7" s="124" t="s">
        <v>22</v>
      </c>
      <c r="S7" s="125">
        <v>8760</v>
      </c>
      <c r="T7" s="124" t="s">
        <v>22</v>
      </c>
      <c r="U7" s="125">
        <v>10553</v>
      </c>
      <c r="V7" s="265"/>
      <c r="W7" s="266"/>
      <c r="X7" s="267"/>
      <c r="Y7" s="266"/>
      <c r="Z7" s="267"/>
      <c r="AA7" s="268"/>
      <c r="AB7" s="52" t="s">
        <v>22</v>
      </c>
      <c r="AC7" s="51">
        <f t="shared" si="0"/>
        <v>81712</v>
      </c>
      <c r="AD7" s="18"/>
    </row>
    <row r="8" spans="1:41" x14ac:dyDescent="0.2">
      <c r="A8" s="3"/>
      <c r="B8" s="3"/>
      <c r="C8" s="3" t="s">
        <v>15</v>
      </c>
      <c r="D8" s="44" t="s">
        <v>22</v>
      </c>
      <c r="E8" s="45">
        <v>134368</v>
      </c>
      <c r="F8" s="44" t="s">
        <v>22</v>
      </c>
      <c r="G8" s="45">
        <v>117948</v>
      </c>
      <c r="H8" s="44" t="s">
        <v>22</v>
      </c>
      <c r="I8" s="45">
        <v>105373</v>
      </c>
      <c r="J8" s="44" t="s">
        <v>22</v>
      </c>
      <c r="K8" s="45">
        <v>115371</v>
      </c>
      <c r="L8" s="44" t="s">
        <v>22</v>
      </c>
      <c r="M8" s="45">
        <v>152439</v>
      </c>
      <c r="N8" s="44" t="s">
        <v>22</v>
      </c>
      <c r="O8" s="45">
        <v>91328</v>
      </c>
      <c r="P8" s="44" t="s">
        <v>22</v>
      </c>
      <c r="Q8" s="45">
        <v>59794</v>
      </c>
      <c r="R8" s="124" t="s">
        <v>22</v>
      </c>
      <c r="S8" s="125">
        <v>97845</v>
      </c>
      <c r="T8" s="124" t="s">
        <v>22</v>
      </c>
      <c r="U8" s="125">
        <v>81553</v>
      </c>
      <c r="V8" s="265"/>
      <c r="W8" s="266"/>
      <c r="X8" s="267"/>
      <c r="Y8" s="266"/>
      <c r="Z8" s="267"/>
      <c r="AA8" s="268"/>
      <c r="AB8" s="52" t="s">
        <v>22</v>
      </c>
      <c r="AC8" s="51">
        <f t="shared" si="0"/>
        <v>956019</v>
      </c>
      <c r="AD8" s="18"/>
    </row>
    <row r="9" spans="1:41" x14ac:dyDescent="0.2">
      <c r="A9" s="3"/>
      <c r="B9" s="3"/>
      <c r="C9" s="3" t="s">
        <v>16</v>
      </c>
      <c r="D9" s="44" t="s">
        <v>22</v>
      </c>
      <c r="E9" s="45">
        <v>81022</v>
      </c>
      <c r="F9" s="44" t="s">
        <v>22</v>
      </c>
      <c r="G9" s="45">
        <v>21311</v>
      </c>
      <c r="H9" s="44" t="s">
        <v>22</v>
      </c>
      <c r="I9" s="45">
        <v>58441</v>
      </c>
      <c r="J9" s="44" t="s">
        <v>22</v>
      </c>
      <c r="K9" s="45">
        <v>41291</v>
      </c>
      <c r="L9" s="44" t="s">
        <v>22</v>
      </c>
      <c r="M9" s="45">
        <v>108951</v>
      </c>
      <c r="N9" s="44" t="s">
        <v>22</v>
      </c>
      <c r="O9" s="45">
        <v>31648</v>
      </c>
      <c r="P9" s="44" t="s">
        <v>22</v>
      </c>
      <c r="Q9" s="45">
        <v>27911</v>
      </c>
      <c r="R9" s="124" t="s">
        <v>22</v>
      </c>
      <c r="S9" s="125">
        <v>17206</v>
      </c>
      <c r="T9" s="124" t="s">
        <v>22</v>
      </c>
      <c r="U9" s="125">
        <v>11918</v>
      </c>
      <c r="V9" s="265"/>
      <c r="W9" s="266"/>
      <c r="X9" s="267"/>
      <c r="Y9" s="266"/>
      <c r="Z9" s="267"/>
      <c r="AA9" s="268"/>
      <c r="AB9" s="52" t="s">
        <v>22</v>
      </c>
      <c r="AC9" s="51">
        <f t="shared" si="0"/>
        <v>399699</v>
      </c>
      <c r="AD9" s="18"/>
    </row>
    <row r="10" spans="1:41" x14ac:dyDescent="0.2">
      <c r="A10" s="3"/>
      <c r="B10" s="3"/>
      <c r="C10" s="3" t="s">
        <v>17</v>
      </c>
      <c r="D10" s="44" t="s">
        <v>22</v>
      </c>
      <c r="E10" s="45">
        <v>215390</v>
      </c>
      <c r="F10" s="44" t="s">
        <v>22</v>
      </c>
      <c r="G10" s="45">
        <v>139258</v>
      </c>
      <c r="H10" s="44" t="s">
        <v>22</v>
      </c>
      <c r="I10" s="45">
        <v>163815</v>
      </c>
      <c r="J10" s="44" t="s">
        <v>22</v>
      </c>
      <c r="K10" s="45">
        <v>156662</v>
      </c>
      <c r="L10" s="44" t="s">
        <v>22</v>
      </c>
      <c r="M10" s="45">
        <v>261390</v>
      </c>
      <c r="N10" s="44" t="s">
        <v>22</v>
      </c>
      <c r="O10" s="45">
        <v>122976</v>
      </c>
      <c r="P10" s="44" t="s">
        <v>22</v>
      </c>
      <c r="Q10" s="45">
        <v>87705</v>
      </c>
      <c r="R10" s="124" t="s">
        <v>22</v>
      </c>
      <c r="S10" s="125">
        <v>115051</v>
      </c>
      <c r="T10" s="124" t="s">
        <v>22</v>
      </c>
      <c r="U10" s="125">
        <v>93471</v>
      </c>
      <c r="V10" s="261"/>
      <c r="W10" s="262"/>
      <c r="X10" s="263"/>
      <c r="Y10" s="262"/>
      <c r="Z10" s="263"/>
      <c r="AA10" s="264"/>
      <c r="AB10" s="52" t="s">
        <v>22</v>
      </c>
      <c r="AC10" s="51">
        <f t="shared" si="0"/>
        <v>1355718</v>
      </c>
      <c r="AD10" s="18"/>
    </row>
    <row r="11" spans="1:41" x14ac:dyDescent="0.2">
      <c r="A11" s="2"/>
      <c r="B11" s="2" t="s">
        <v>101</v>
      </c>
      <c r="C11" s="2" t="s">
        <v>18</v>
      </c>
      <c r="D11" s="40">
        <v>39</v>
      </c>
      <c r="E11" s="41">
        <v>14419</v>
      </c>
      <c r="F11" s="40">
        <v>45</v>
      </c>
      <c r="G11" s="41">
        <v>18179</v>
      </c>
      <c r="H11" s="40">
        <v>30</v>
      </c>
      <c r="I11" s="41">
        <v>16780</v>
      </c>
      <c r="J11" s="40">
        <v>15</v>
      </c>
      <c r="K11" s="41">
        <v>4744</v>
      </c>
      <c r="L11" s="40">
        <v>24</v>
      </c>
      <c r="M11" s="41">
        <v>9740</v>
      </c>
      <c r="N11" s="40">
        <v>23</v>
      </c>
      <c r="O11" s="41">
        <v>10704</v>
      </c>
      <c r="P11" s="40">
        <v>32</v>
      </c>
      <c r="Q11" s="41">
        <v>17369</v>
      </c>
      <c r="R11" s="70">
        <v>26</v>
      </c>
      <c r="S11" s="66">
        <v>15343</v>
      </c>
      <c r="T11" s="70">
        <v>22</v>
      </c>
      <c r="U11" s="66">
        <v>10759</v>
      </c>
      <c r="V11" s="265"/>
      <c r="W11" s="266"/>
      <c r="X11" s="267"/>
      <c r="Y11" s="266"/>
      <c r="Z11" s="267"/>
      <c r="AA11" s="268"/>
      <c r="AB11" s="42">
        <f>SUMIF($D$2:$AA$2, "No. of Dwelling Units Approved", D11:AA11)</f>
        <v>256</v>
      </c>
      <c r="AC11" s="43">
        <f>SUMIF($D$2:$AA$2, "Value of Approvals ($000)", D11:AA11)</f>
        <v>118037</v>
      </c>
      <c r="AD11" s="18"/>
      <c r="AI11" s="18"/>
      <c r="AK11" s="18"/>
      <c r="AM11" s="18"/>
      <c r="AO11" s="18"/>
    </row>
    <row r="12" spans="1:41" x14ac:dyDescent="0.2">
      <c r="A12" s="2"/>
      <c r="B12" s="2"/>
      <c r="C12" s="2" t="s">
        <v>109</v>
      </c>
      <c r="D12" s="40">
        <v>98</v>
      </c>
      <c r="E12" s="41">
        <v>30825</v>
      </c>
      <c r="F12" s="40">
        <v>4</v>
      </c>
      <c r="G12" s="41">
        <v>3507</v>
      </c>
      <c r="H12" s="40">
        <v>4</v>
      </c>
      <c r="I12" s="41">
        <v>2062</v>
      </c>
      <c r="J12" s="40">
        <v>8</v>
      </c>
      <c r="K12" s="41">
        <v>1779</v>
      </c>
      <c r="L12" s="40">
        <v>0</v>
      </c>
      <c r="M12" s="41">
        <v>0</v>
      </c>
      <c r="N12" s="40">
        <v>14</v>
      </c>
      <c r="O12" s="41">
        <v>3787</v>
      </c>
      <c r="P12" s="40">
        <v>2</v>
      </c>
      <c r="Q12" s="41">
        <v>1117</v>
      </c>
      <c r="R12" s="70">
        <v>45</v>
      </c>
      <c r="S12" s="66">
        <v>11250</v>
      </c>
      <c r="T12" s="70">
        <v>10</v>
      </c>
      <c r="U12" s="66">
        <v>2589</v>
      </c>
      <c r="V12" s="265"/>
      <c r="W12" s="266"/>
      <c r="X12" s="267"/>
      <c r="Y12" s="266"/>
      <c r="Z12" s="267"/>
      <c r="AA12" s="268"/>
      <c r="AB12" s="42">
        <f>SUMIF($D$2:$AA$2, "No. of Dwelling Units Approved", D12:AA12)</f>
        <v>185</v>
      </c>
      <c r="AC12" s="43">
        <f t="shared" ref="AC12:AC18" si="2">SUMIF($D$2:$AA$2, "Value of Approvals ($000)", D12:AA12)</f>
        <v>56916</v>
      </c>
      <c r="AD12" s="18"/>
      <c r="AI12" s="18"/>
      <c r="AK12" s="18"/>
      <c r="AM12" s="18"/>
      <c r="AO12" s="18"/>
    </row>
    <row r="13" spans="1:41" x14ac:dyDescent="0.2">
      <c r="A13" s="2"/>
      <c r="B13" s="2"/>
      <c r="C13" s="2" t="s">
        <v>110</v>
      </c>
      <c r="D13" s="40">
        <v>0</v>
      </c>
      <c r="E13" s="41">
        <v>0</v>
      </c>
      <c r="F13" s="40">
        <v>0</v>
      </c>
      <c r="G13" s="41">
        <v>0</v>
      </c>
      <c r="H13" s="40">
        <v>0</v>
      </c>
      <c r="I13" s="41">
        <v>0</v>
      </c>
      <c r="J13" s="40">
        <v>0</v>
      </c>
      <c r="K13" s="41">
        <v>0</v>
      </c>
      <c r="L13" s="40">
        <v>0</v>
      </c>
      <c r="M13" s="41">
        <v>0</v>
      </c>
      <c r="N13" s="40">
        <v>0</v>
      </c>
      <c r="O13" s="41">
        <v>0</v>
      </c>
      <c r="P13" s="40">
        <v>0</v>
      </c>
      <c r="Q13" s="41">
        <v>0</v>
      </c>
      <c r="R13" s="70">
        <v>0</v>
      </c>
      <c r="S13" s="66">
        <v>0</v>
      </c>
      <c r="T13" s="70">
        <v>54</v>
      </c>
      <c r="U13" s="66">
        <v>16000</v>
      </c>
      <c r="V13" s="261"/>
      <c r="W13" s="262"/>
      <c r="X13" s="263"/>
      <c r="Y13" s="262"/>
      <c r="Z13" s="263"/>
      <c r="AA13" s="264"/>
      <c r="AB13" s="42">
        <f>SUMIF($D$2:$AA$2, "No. of Dwelling Units Approved", D13:AA13)</f>
        <v>54</v>
      </c>
      <c r="AC13" s="43">
        <f t="shared" ref="AC13" si="3">SUMIF($D$2:$AA$2, "Value of Approvals ($000)", D13:AA13)</f>
        <v>16000</v>
      </c>
      <c r="AD13" s="18"/>
      <c r="AI13" s="18"/>
      <c r="AK13" s="18"/>
      <c r="AM13" s="18"/>
      <c r="AO13" s="18"/>
    </row>
    <row r="14" spans="1:41" x14ac:dyDescent="0.2">
      <c r="A14" s="2"/>
      <c r="B14" s="2"/>
      <c r="C14" s="2" t="s">
        <v>19</v>
      </c>
      <c r="D14" s="40">
        <v>137</v>
      </c>
      <c r="E14" s="41">
        <v>45244</v>
      </c>
      <c r="F14" s="40">
        <v>49</v>
      </c>
      <c r="G14" s="41">
        <v>21685</v>
      </c>
      <c r="H14" s="40">
        <v>34</v>
      </c>
      <c r="I14" s="41">
        <v>18842</v>
      </c>
      <c r="J14" s="40">
        <v>23</v>
      </c>
      <c r="K14" s="41">
        <v>6524</v>
      </c>
      <c r="L14" s="40">
        <v>24</v>
      </c>
      <c r="M14" s="41">
        <v>9740</v>
      </c>
      <c r="N14" s="40">
        <v>37</v>
      </c>
      <c r="O14" s="41">
        <v>14490</v>
      </c>
      <c r="P14" s="40">
        <v>34</v>
      </c>
      <c r="Q14" s="41">
        <v>18486</v>
      </c>
      <c r="R14" s="70">
        <v>71</v>
      </c>
      <c r="S14" s="66">
        <v>26593</v>
      </c>
      <c r="T14" s="70">
        <v>86</v>
      </c>
      <c r="U14" s="66">
        <v>29348</v>
      </c>
      <c r="V14" s="265"/>
      <c r="W14" s="266"/>
      <c r="X14" s="267"/>
      <c r="Y14" s="266"/>
      <c r="Z14" s="267"/>
      <c r="AA14" s="268"/>
      <c r="AB14" s="42">
        <f>SUMIF($D$2:$AA$2, "No. of Dwelling Units Approved", D14:AA14)</f>
        <v>495</v>
      </c>
      <c r="AC14" s="43">
        <f t="shared" si="2"/>
        <v>190952</v>
      </c>
      <c r="AD14" s="18"/>
      <c r="AI14" s="18"/>
      <c r="AK14" s="18"/>
      <c r="AM14" s="18"/>
      <c r="AO14" s="18"/>
    </row>
    <row r="15" spans="1:41" x14ac:dyDescent="0.2">
      <c r="A15" s="2"/>
      <c r="B15" s="2"/>
      <c r="C15" s="2" t="s">
        <v>14</v>
      </c>
      <c r="D15" s="40" t="s">
        <v>22</v>
      </c>
      <c r="E15" s="41">
        <v>8707</v>
      </c>
      <c r="F15" s="40" t="s">
        <v>22</v>
      </c>
      <c r="G15" s="41">
        <v>5746</v>
      </c>
      <c r="H15" s="40" t="s">
        <v>22</v>
      </c>
      <c r="I15" s="41">
        <v>5695</v>
      </c>
      <c r="J15" s="40" t="s">
        <v>22</v>
      </c>
      <c r="K15" s="41">
        <v>4186</v>
      </c>
      <c r="L15" s="40" t="s">
        <v>22</v>
      </c>
      <c r="M15" s="41">
        <v>3853</v>
      </c>
      <c r="N15" s="40" t="s">
        <v>22</v>
      </c>
      <c r="O15" s="41">
        <v>1577</v>
      </c>
      <c r="P15" s="40" t="s">
        <v>22</v>
      </c>
      <c r="Q15" s="41">
        <v>3507</v>
      </c>
      <c r="R15" s="70" t="s">
        <v>22</v>
      </c>
      <c r="S15" s="66">
        <v>9875</v>
      </c>
      <c r="T15" s="70" t="s">
        <v>22</v>
      </c>
      <c r="U15" s="66">
        <v>3823</v>
      </c>
      <c r="V15" s="265"/>
      <c r="W15" s="266"/>
      <c r="X15" s="267"/>
      <c r="Y15" s="266"/>
      <c r="Z15" s="267"/>
      <c r="AA15" s="268"/>
      <c r="AB15" s="42" t="s">
        <v>22</v>
      </c>
      <c r="AC15" s="43">
        <f t="shared" si="2"/>
        <v>46969</v>
      </c>
      <c r="AD15" s="18"/>
      <c r="AI15" s="18"/>
      <c r="AK15" s="18"/>
      <c r="AM15" s="18"/>
      <c r="AO15" s="18"/>
    </row>
    <row r="16" spans="1:41" x14ac:dyDescent="0.2">
      <c r="A16" s="2"/>
      <c r="B16" s="2"/>
      <c r="C16" s="2" t="s">
        <v>15</v>
      </c>
      <c r="D16" s="40" t="s">
        <v>22</v>
      </c>
      <c r="E16" s="41">
        <v>53952</v>
      </c>
      <c r="F16" s="40" t="s">
        <v>22</v>
      </c>
      <c r="G16" s="41">
        <v>27431</v>
      </c>
      <c r="H16" s="40" t="s">
        <v>22</v>
      </c>
      <c r="I16" s="41">
        <v>24537</v>
      </c>
      <c r="J16" s="40" t="s">
        <v>22</v>
      </c>
      <c r="K16" s="41">
        <v>10710</v>
      </c>
      <c r="L16" s="40" t="s">
        <v>22</v>
      </c>
      <c r="M16" s="41">
        <v>13593</v>
      </c>
      <c r="N16" s="40" t="s">
        <v>22</v>
      </c>
      <c r="O16" s="41">
        <v>16067</v>
      </c>
      <c r="P16" s="40" t="s">
        <v>22</v>
      </c>
      <c r="Q16" s="41">
        <v>21993</v>
      </c>
      <c r="R16" s="70" t="s">
        <v>22</v>
      </c>
      <c r="S16" s="66">
        <v>36468</v>
      </c>
      <c r="T16" s="70" t="s">
        <v>22</v>
      </c>
      <c r="U16" s="66">
        <v>33172</v>
      </c>
      <c r="V16" s="261"/>
      <c r="W16" s="262"/>
      <c r="X16" s="263"/>
      <c r="Y16" s="262"/>
      <c r="Z16" s="263"/>
      <c r="AA16" s="264"/>
      <c r="AB16" s="42" t="s">
        <v>22</v>
      </c>
      <c r="AC16" s="43">
        <f t="shared" si="2"/>
        <v>237923</v>
      </c>
      <c r="AD16" s="18"/>
      <c r="AI16" s="18"/>
      <c r="AK16" s="18"/>
      <c r="AM16" s="18"/>
      <c r="AO16" s="18"/>
    </row>
    <row r="17" spans="1:41" x14ac:dyDescent="0.2">
      <c r="A17" s="2"/>
      <c r="B17" s="2"/>
      <c r="C17" s="2" t="s">
        <v>16</v>
      </c>
      <c r="D17" s="40" t="s">
        <v>22</v>
      </c>
      <c r="E17" s="41">
        <v>820</v>
      </c>
      <c r="F17" s="40" t="s">
        <v>22</v>
      </c>
      <c r="G17" s="41">
        <v>2314</v>
      </c>
      <c r="H17" s="40" t="s">
        <v>22</v>
      </c>
      <c r="I17" s="41">
        <v>524</v>
      </c>
      <c r="J17" s="40" t="s">
        <v>22</v>
      </c>
      <c r="K17" s="41">
        <v>326</v>
      </c>
      <c r="L17" s="40" t="s">
        <v>22</v>
      </c>
      <c r="M17" s="41">
        <v>1015</v>
      </c>
      <c r="N17" s="40" t="s">
        <v>22</v>
      </c>
      <c r="O17" s="41">
        <v>1072</v>
      </c>
      <c r="P17" s="40" t="s">
        <v>22</v>
      </c>
      <c r="Q17" s="41">
        <v>2735</v>
      </c>
      <c r="R17" s="70" t="s">
        <v>22</v>
      </c>
      <c r="S17" s="66">
        <v>3637</v>
      </c>
      <c r="T17" s="70" t="s">
        <v>22</v>
      </c>
      <c r="U17" s="66">
        <v>8585</v>
      </c>
      <c r="V17" s="265"/>
      <c r="W17" s="266"/>
      <c r="X17" s="267"/>
      <c r="Y17" s="266"/>
      <c r="Z17" s="267"/>
      <c r="AA17" s="268"/>
      <c r="AB17" s="42" t="s">
        <v>22</v>
      </c>
      <c r="AC17" s="43">
        <f t="shared" si="2"/>
        <v>21028</v>
      </c>
      <c r="AD17" s="18"/>
      <c r="AI17" s="18"/>
      <c r="AK17" s="18"/>
      <c r="AM17" s="18"/>
      <c r="AO17" s="18"/>
    </row>
    <row r="18" spans="1:41" x14ac:dyDescent="0.2">
      <c r="A18" s="2"/>
      <c r="B18" s="2"/>
      <c r="C18" s="2" t="s">
        <v>17</v>
      </c>
      <c r="D18" s="40" t="s">
        <v>22</v>
      </c>
      <c r="E18" s="41">
        <v>54772</v>
      </c>
      <c r="F18" s="40" t="s">
        <v>22</v>
      </c>
      <c r="G18" s="41">
        <v>29745</v>
      </c>
      <c r="H18" s="40" t="s">
        <v>22</v>
      </c>
      <c r="I18" s="41">
        <v>25061</v>
      </c>
      <c r="J18" s="40" t="s">
        <v>22</v>
      </c>
      <c r="K18" s="41">
        <v>11036</v>
      </c>
      <c r="L18" s="40" t="s">
        <v>22</v>
      </c>
      <c r="M18" s="41">
        <v>14608</v>
      </c>
      <c r="N18" s="40" t="s">
        <v>22</v>
      </c>
      <c r="O18" s="41">
        <v>17139</v>
      </c>
      <c r="P18" s="40" t="s">
        <v>22</v>
      </c>
      <c r="Q18" s="41">
        <v>24728</v>
      </c>
      <c r="R18" s="70" t="s">
        <v>22</v>
      </c>
      <c r="S18" s="66">
        <v>40104</v>
      </c>
      <c r="T18" s="70" t="s">
        <v>22</v>
      </c>
      <c r="U18" s="66">
        <v>41757</v>
      </c>
      <c r="V18" s="265"/>
      <c r="W18" s="266"/>
      <c r="X18" s="267"/>
      <c r="Y18" s="266"/>
      <c r="Z18" s="267"/>
      <c r="AA18" s="268"/>
      <c r="AB18" s="42" t="s">
        <v>22</v>
      </c>
      <c r="AC18" s="43">
        <f t="shared" si="2"/>
        <v>258950</v>
      </c>
      <c r="AD18" s="18"/>
      <c r="AM18" s="18"/>
      <c r="AO18" s="18"/>
    </row>
    <row r="19" spans="1:41" x14ac:dyDescent="0.2">
      <c r="A19" s="10">
        <v>316</v>
      </c>
      <c r="B19" s="10" t="s">
        <v>104</v>
      </c>
      <c r="C19" s="10" t="s">
        <v>18</v>
      </c>
      <c r="D19" s="46">
        <f>SUM(D11,D3)</f>
        <v>258</v>
      </c>
      <c r="E19" s="46">
        <f t="shared" ref="E19:AA19" si="4">SUM(E11,E3)</f>
        <v>77981</v>
      </c>
      <c r="F19" s="46">
        <f t="shared" si="4"/>
        <v>314</v>
      </c>
      <c r="G19" s="46">
        <f t="shared" si="4"/>
        <v>96714</v>
      </c>
      <c r="H19" s="46">
        <f t="shared" si="4"/>
        <v>239</v>
      </c>
      <c r="I19" s="46">
        <f t="shared" si="4"/>
        <v>82514</v>
      </c>
      <c r="J19" s="46">
        <f t="shared" si="4"/>
        <v>205</v>
      </c>
      <c r="K19" s="46">
        <f t="shared" si="4"/>
        <v>61002</v>
      </c>
      <c r="L19" s="46">
        <f t="shared" si="4"/>
        <v>269</v>
      </c>
      <c r="M19" s="46">
        <f t="shared" si="4"/>
        <v>78356</v>
      </c>
      <c r="N19" s="46">
        <f t="shared" si="4"/>
        <v>201</v>
      </c>
      <c r="O19" s="46">
        <f t="shared" si="4"/>
        <v>67793</v>
      </c>
      <c r="P19" s="46">
        <f t="shared" si="4"/>
        <v>182</v>
      </c>
      <c r="Q19" s="46">
        <f t="shared" si="4"/>
        <v>62715</v>
      </c>
      <c r="R19" s="117">
        <f t="shared" si="4"/>
        <v>224</v>
      </c>
      <c r="S19" s="117">
        <f t="shared" si="4"/>
        <v>78374</v>
      </c>
      <c r="T19" s="117">
        <f t="shared" si="4"/>
        <v>190</v>
      </c>
      <c r="U19" s="117">
        <f t="shared" si="4"/>
        <v>63128</v>
      </c>
      <c r="V19" s="261"/>
      <c r="W19" s="262"/>
      <c r="X19" s="263"/>
      <c r="Y19" s="262"/>
      <c r="Z19" s="263"/>
      <c r="AA19" s="264"/>
      <c r="AB19" s="46">
        <f>SUMIF($D$2:$AA$2, "No. of Dwelling Units Approved", D19:AA19)</f>
        <v>2082</v>
      </c>
      <c r="AC19" s="47">
        <f>SUMIF($D$2:$AA$2, "Value of Approvals ($000)", D19:AA19)</f>
        <v>668577</v>
      </c>
      <c r="AD19" s="18"/>
      <c r="AI19" s="18"/>
      <c r="AK19" s="18"/>
      <c r="AM19" s="18"/>
    </row>
    <row r="20" spans="1:41" x14ac:dyDescent="0.2">
      <c r="A20" s="10"/>
      <c r="B20" s="10"/>
      <c r="C20" s="10" t="s">
        <v>109</v>
      </c>
      <c r="D20" s="46">
        <f>SUM(D4, D12)</f>
        <v>157</v>
      </c>
      <c r="E20" s="46">
        <f t="shared" ref="E20:AA21" si="5">SUM(E4, E12)</f>
        <v>42306</v>
      </c>
      <c r="F20" s="46">
        <f t="shared" si="5"/>
        <v>121</v>
      </c>
      <c r="G20" s="46">
        <f t="shared" si="5"/>
        <v>32427</v>
      </c>
      <c r="H20" s="46">
        <f t="shared" si="5"/>
        <v>64</v>
      </c>
      <c r="I20" s="46">
        <f t="shared" si="5"/>
        <v>17844</v>
      </c>
      <c r="J20" s="46">
        <f t="shared" si="5"/>
        <v>73</v>
      </c>
      <c r="K20" s="46">
        <f t="shared" si="5"/>
        <v>18281</v>
      </c>
      <c r="L20" s="46">
        <f t="shared" si="5"/>
        <v>52</v>
      </c>
      <c r="M20" s="46">
        <f t="shared" si="5"/>
        <v>13580</v>
      </c>
      <c r="N20" s="46">
        <f t="shared" si="5"/>
        <v>118</v>
      </c>
      <c r="O20" s="46">
        <f t="shared" si="5"/>
        <v>29922</v>
      </c>
      <c r="P20" s="46">
        <f t="shared" si="5"/>
        <v>43</v>
      </c>
      <c r="Q20" s="46">
        <f t="shared" si="5"/>
        <v>10661</v>
      </c>
      <c r="R20" s="117">
        <f t="shared" si="5"/>
        <v>165</v>
      </c>
      <c r="S20" s="117">
        <f t="shared" si="5"/>
        <v>37304</v>
      </c>
      <c r="T20" s="117">
        <f t="shared" si="5"/>
        <v>87</v>
      </c>
      <c r="U20" s="117">
        <f t="shared" si="5"/>
        <v>21220</v>
      </c>
      <c r="V20" s="265"/>
      <c r="W20" s="266"/>
      <c r="X20" s="267"/>
      <c r="Y20" s="266"/>
      <c r="Z20" s="267"/>
      <c r="AA20" s="268"/>
      <c r="AB20" s="46">
        <f>SUMIF($D$2:$AA$2, "No. of Dwelling Units Approved", D20:AA20)</f>
        <v>880</v>
      </c>
      <c r="AC20" s="47">
        <f t="shared" ref="AC20:AC26" si="6">SUMIF($D$2:$AA$2, "Value of Approvals ($000)", D20:AA20)</f>
        <v>223545</v>
      </c>
      <c r="AD20" s="18"/>
      <c r="AI20" s="18"/>
      <c r="AK20" s="18"/>
      <c r="AM20" s="18"/>
      <c r="AO20" s="18"/>
    </row>
    <row r="21" spans="1:41" x14ac:dyDescent="0.2">
      <c r="A21" s="10"/>
      <c r="B21" s="10"/>
      <c r="C21" s="10" t="s">
        <v>110</v>
      </c>
      <c r="D21" s="46">
        <f>SUM(D5, D13)</f>
        <v>189</v>
      </c>
      <c r="E21" s="46">
        <f t="shared" si="5"/>
        <v>49000</v>
      </c>
      <c r="F21" s="46">
        <f t="shared" si="5"/>
        <v>0</v>
      </c>
      <c r="G21" s="46">
        <f t="shared" si="5"/>
        <v>0</v>
      </c>
      <c r="H21" s="46">
        <f t="shared" si="5"/>
        <v>38</v>
      </c>
      <c r="I21" s="46">
        <f t="shared" si="5"/>
        <v>13361</v>
      </c>
      <c r="J21" s="46">
        <f t="shared" si="5"/>
        <v>132</v>
      </c>
      <c r="K21" s="46">
        <f t="shared" si="5"/>
        <v>33775</v>
      </c>
      <c r="L21" s="46">
        <f t="shared" si="5"/>
        <v>203</v>
      </c>
      <c r="M21" s="46">
        <f t="shared" si="5"/>
        <v>61000</v>
      </c>
      <c r="N21" s="46">
        <f t="shared" si="5"/>
        <v>0</v>
      </c>
      <c r="O21" s="46">
        <f t="shared" si="5"/>
        <v>0</v>
      </c>
      <c r="P21" s="46">
        <f t="shared" si="5"/>
        <v>0</v>
      </c>
      <c r="Q21" s="46">
        <f t="shared" si="5"/>
        <v>0</v>
      </c>
      <c r="R21" s="117">
        <f t="shared" si="5"/>
        <v>0</v>
      </c>
      <c r="S21" s="117">
        <f t="shared" si="5"/>
        <v>0</v>
      </c>
      <c r="T21" s="117">
        <f t="shared" si="5"/>
        <v>54</v>
      </c>
      <c r="U21" s="117">
        <f t="shared" si="5"/>
        <v>16000</v>
      </c>
      <c r="V21" s="265"/>
      <c r="W21" s="266"/>
      <c r="X21" s="267"/>
      <c r="Y21" s="266"/>
      <c r="Z21" s="267"/>
      <c r="AA21" s="268"/>
      <c r="AB21" s="46">
        <f>SUMIF($D$2:$AA$2, "No. of Dwelling Units Approved", D21:AA21)</f>
        <v>616</v>
      </c>
      <c r="AC21" s="47">
        <f t="shared" ref="AC21" si="7">SUMIF($D$2:$AA$2, "Value of Approvals ($000)", D21:AA21)</f>
        <v>173136</v>
      </c>
      <c r="AD21" s="18"/>
      <c r="AI21" s="18"/>
      <c r="AK21" s="18"/>
      <c r="AM21" s="18"/>
      <c r="AO21" s="18"/>
    </row>
    <row r="22" spans="1:41" x14ac:dyDescent="0.2">
      <c r="A22" s="10"/>
      <c r="B22" s="10"/>
      <c r="C22" s="10" t="s">
        <v>19</v>
      </c>
      <c r="D22" s="46">
        <f>SUM(D6, D14)</f>
        <v>604</v>
      </c>
      <c r="E22" s="46">
        <f t="shared" ref="E22:AA22" si="8">SUM(E6, E14)</f>
        <v>169287</v>
      </c>
      <c r="F22" s="46">
        <f t="shared" si="8"/>
        <v>435</v>
      </c>
      <c r="G22" s="46">
        <f t="shared" si="8"/>
        <v>129139</v>
      </c>
      <c r="H22" s="46">
        <f t="shared" si="8"/>
        <v>341</v>
      </c>
      <c r="I22" s="46">
        <f t="shared" si="8"/>
        <v>113719</v>
      </c>
      <c r="J22" s="46">
        <f t="shared" si="8"/>
        <v>410</v>
      </c>
      <c r="K22" s="46">
        <f t="shared" si="8"/>
        <v>113059</v>
      </c>
      <c r="L22" s="46">
        <f t="shared" si="8"/>
        <v>524</v>
      </c>
      <c r="M22" s="46">
        <f t="shared" si="8"/>
        <v>152936</v>
      </c>
      <c r="N22" s="46">
        <f t="shared" si="8"/>
        <v>319</v>
      </c>
      <c r="O22" s="46">
        <f t="shared" si="8"/>
        <v>97715</v>
      </c>
      <c r="P22" s="46">
        <f t="shared" si="8"/>
        <v>225</v>
      </c>
      <c r="Q22" s="46">
        <f t="shared" si="8"/>
        <v>73376</v>
      </c>
      <c r="R22" s="117">
        <f t="shared" si="8"/>
        <v>389</v>
      </c>
      <c r="S22" s="117">
        <f t="shared" si="8"/>
        <v>115678</v>
      </c>
      <c r="T22" s="117">
        <f t="shared" si="8"/>
        <v>331</v>
      </c>
      <c r="U22" s="117">
        <f t="shared" si="8"/>
        <v>100348</v>
      </c>
      <c r="V22" s="261"/>
      <c r="W22" s="262"/>
      <c r="X22" s="263"/>
      <c r="Y22" s="262"/>
      <c r="Z22" s="263"/>
      <c r="AA22" s="264"/>
      <c r="AB22" s="46">
        <f>SUMIF($D$2:$AA$2, "No. of Dwelling Units Approved", D22:AA22)</f>
        <v>3578</v>
      </c>
      <c r="AC22" s="47">
        <f t="shared" si="6"/>
        <v>1065257</v>
      </c>
      <c r="AD22" s="18"/>
      <c r="AI22" s="18"/>
      <c r="AK22" s="18"/>
    </row>
    <row r="23" spans="1:41" x14ac:dyDescent="0.2">
      <c r="A23" s="10"/>
      <c r="B23" s="10"/>
      <c r="C23" s="10" t="s">
        <v>14</v>
      </c>
      <c r="D23" s="46" t="s">
        <v>22</v>
      </c>
      <c r="E23" s="46">
        <f t="shared" ref="E23" si="9">SUM(E7, E15)</f>
        <v>19031</v>
      </c>
      <c r="F23" s="47" t="s">
        <v>22</v>
      </c>
      <c r="G23" s="47">
        <f t="shared" ref="G23" si="10">SUM(G7, G15)</f>
        <v>16239</v>
      </c>
      <c r="H23" s="47" t="s">
        <v>22</v>
      </c>
      <c r="I23" s="47">
        <f t="shared" ref="I23" si="11">SUM(I7, I15)</f>
        <v>16191</v>
      </c>
      <c r="J23" s="47" t="s">
        <v>22</v>
      </c>
      <c r="K23" s="47">
        <f t="shared" ref="K23" si="12">SUM(K7, K15)</f>
        <v>13022</v>
      </c>
      <c r="L23" s="47" t="s">
        <v>22</v>
      </c>
      <c r="M23" s="47">
        <f t="shared" ref="M23" si="13">SUM(M7, M15)</f>
        <v>13096</v>
      </c>
      <c r="N23" s="47" t="s">
        <v>22</v>
      </c>
      <c r="O23" s="47">
        <f t="shared" ref="O23" si="14">SUM(O7, O15)</f>
        <v>9680</v>
      </c>
      <c r="P23" s="47" t="s">
        <v>22</v>
      </c>
      <c r="Q23" s="47">
        <f t="shared" ref="Q23" si="15">SUM(Q7, Q15)</f>
        <v>8411</v>
      </c>
      <c r="R23" s="118" t="s">
        <v>22</v>
      </c>
      <c r="S23" s="118">
        <f t="shared" ref="S23" si="16">SUM(S7, S15)</f>
        <v>18635</v>
      </c>
      <c r="T23" s="118" t="s">
        <v>22</v>
      </c>
      <c r="U23" s="118">
        <f t="shared" ref="U23" si="17">SUM(U7, U15)</f>
        <v>14376</v>
      </c>
      <c r="V23" s="265"/>
      <c r="W23" s="266"/>
      <c r="X23" s="267"/>
      <c r="Y23" s="266"/>
      <c r="Z23" s="267"/>
      <c r="AA23" s="268"/>
      <c r="AB23" s="46" t="s">
        <v>22</v>
      </c>
      <c r="AC23" s="47">
        <f t="shared" si="6"/>
        <v>128681</v>
      </c>
      <c r="AD23" s="18"/>
      <c r="AK23" s="18"/>
      <c r="AM23" s="18"/>
      <c r="AO23" s="18"/>
    </row>
    <row r="24" spans="1:41" x14ac:dyDescent="0.2">
      <c r="A24" s="10"/>
      <c r="B24" s="10"/>
      <c r="C24" s="10" t="s">
        <v>15</v>
      </c>
      <c r="D24" s="46" t="s">
        <v>22</v>
      </c>
      <c r="E24" s="46">
        <f t="shared" ref="E24" si="18">SUM(E8, E16)</f>
        <v>188320</v>
      </c>
      <c r="F24" s="47" t="s">
        <v>22</v>
      </c>
      <c r="G24" s="47">
        <f t="shared" ref="G24" si="19">SUM(G8, G16)</f>
        <v>145379</v>
      </c>
      <c r="H24" s="47" t="s">
        <v>22</v>
      </c>
      <c r="I24" s="47">
        <f t="shared" ref="I24" si="20">SUM(I8, I16)</f>
        <v>129910</v>
      </c>
      <c r="J24" s="47" t="s">
        <v>22</v>
      </c>
      <c r="K24" s="47">
        <f t="shared" ref="K24" si="21">SUM(K8, K16)</f>
        <v>126081</v>
      </c>
      <c r="L24" s="47" t="s">
        <v>22</v>
      </c>
      <c r="M24" s="47">
        <f t="shared" ref="M24" si="22">SUM(M8, M16)</f>
        <v>166032</v>
      </c>
      <c r="N24" s="47" t="s">
        <v>22</v>
      </c>
      <c r="O24" s="47">
        <f t="shared" ref="O24" si="23">SUM(O8, O16)</f>
        <v>107395</v>
      </c>
      <c r="P24" s="47" t="s">
        <v>22</v>
      </c>
      <c r="Q24" s="47">
        <f t="shared" ref="Q24" si="24">SUM(Q8, Q16)</f>
        <v>81787</v>
      </c>
      <c r="R24" s="118" t="s">
        <v>22</v>
      </c>
      <c r="S24" s="118">
        <f t="shared" ref="S24" si="25">SUM(S8, S16)</f>
        <v>134313</v>
      </c>
      <c r="T24" s="118" t="s">
        <v>22</v>
      </c>
      <c r="U24" s="118">
        <f t="shared" ref="U24" si="26">SUM(U8, U16)</f>
        <v>114725</v>
      </c>
      <c r="V24" s="265"/>
      <c r="W24" s="266"/>
      <c r="X24" s="267"/>
      <c r="Y24" s="266"/>
      <c r="Z24" s="267"/>
      <c r="AA24" s="268"/>
      <c r="AB24" s="46" t="s">
        <v>22</v>
      </c>
      <c r="AC24" s="47">
        <f t="shared" si="6"/>
        <v>1193942</v>
      </c>
      <c r="AD24" s="18"/>
      <c r="AI24" s="18"/>
      <c r="AK24" s="18"/>
    </row>
    <row r="25" spans="1:41" x14ac:dyDescent="0.2">
      <c r="A25" s="10"/>
      <c r="B25" s="10"/>
      <c r="C25" s="10" t="s">
        <v>16</v>
      </c>
      <c r="D25" s="46" t="s">
        <v>22</v>
      </c>
      <c r="E25" s="46">
        <f t="shared" ref="E25" si="27">SUM(E9, E17)</f>
        <v>81842</v>
      </c>
      <c r="F25" s="47" t="s">
        <v>22</v>
      </c>
      <c r="G25" s="47">
        <f t="shared" ref="G25" si="28">SUM(G9, G17)</f>
        <v>23625</v>
      </c>
      <c r="H25" s="47" t="s">
        <v>22</v>
      </c>
      <c r="I25" s="47">
        <f t="shared" ref="I25" si="29">SUM(I9, I17)</f>
        <v>58965</v>
      </c>
      <c r="J25" s="47" t="s">
        <v>22</v>
      </c>
      <c r="K25" s="47">
        <f t="shared" ref="K25" si="30">SUM(K9, K17)</f>
        <v>41617</v>
      </c>
      <c r="L25" s="47" t="s">
        <v>22</v>
      </c>
      <c r="M25" s="47">
        <f t="shared" ref="M25" si="31">SUM(M9, M17)</f>
        <v>109966</v>
      </c>
      <c r="N25" s="47" t="s">
        <v>22</v>
      </c>
      <c r="O25" s="47">
        <f t="shared" ref="O25" si="32">SUM(O9, O17)</f>
        <v>32720</v>
      </c>
      <c r="P25" s="47" t="s">
        <v>22</v>
      </c>
      <c r="Q25" s="47">
        <f t="shared" ref="Q25" si="33">SUM(Q9, Q17)</f>
        <v>30646</v>
      </c>
      <c r="R25" s="118" t="s">
        <v>22</v>
      </c>
      <c r="S25" s="118">
        <f t="shared" ref="S25" si="34">SUM(S9, S17)</f>
        <v>20843</v>
      </c>
      <c r="T25" s="118" t="s">
        <v>22</v>
      </c>
      <c r="U25" s="118">
        <f t="shared" ref="U25" si="35">SUM(U9, U17)</f>
        <v>20503</v>
      </c>
      <c r="V25" s="261"/>
      <c r="W25" s="262"/>
      <c r="X25" s="263"/>
      <c r="Y25" s="262"/>
      <c r="Z25" s="263"/>
      <c r="AA25" s="264"/>
      <c r="AB25" s="46" t="s">
        <v>22</v>
      </c>
      <c r="AC25" s="47">
        <f t="shared" si="6"/>
        <v>420727</v>
      </c>
      <c r="AD25" s="18"/>
      <c r="AM25" s="18"/>
      <c r="AO25" s="18"/>
    </row>
    <row r="26" spans="1:41" x14ac:dyDescent="0.2">
      <c r="A26" s="12"/>
      <c r="B26" s="12"/>
      <c r="C26" s="12" t="s">
        <v>17</v>
      </c>
      <c r="D26" s="48" t="s">
        <v>22</v>
      </c>
      <c r="E26" s="48">
        <f t="shared" ref="E26" si="36">SUM(E10, E18)</f>
        <v>270162</v>
      </c>
      <c r="F26" s="49" t="s">
        <v>22</v>
      </c>
      <c r="G26" s="49">
        <f t="shared" ref="G26" si="37">SUM(G10, G18)</f>
        <v>169003</v>
      </c>
      <c r="H26" s="49" t="s">
        <v>22</v>
      </c>
      <c r="I26" s="49">
        <f t="shared" ref="I26" si="38">SUM(I10, I18)</f>
        <v>188876</v>
      </c>
      <c r="J26" s="49" t="s">
        <v>22</v>
      </c>
      <c r="K26" s="49">
        <f t="shared" ref="K26" si="39">SUM(K10, K18)</f>
        <v>167698</v>
      </c>
      <c r="L26" s="49" t="s">
        <v>22</v>
      </c>
      <c r="M26" s="49">
        <f t="shared" ref="M26" si="40">SUM(M10, M18)</f>
        <v>275998</v>
      </c>
      <c r="N26" s="49" t="s">
        <v>22</v>
      </c>
      <c r="O26" s="49">
        <f t="shared" ref="O26" si="41">SUM(O10, O18)</f>
        <v>140115</v>
      </c>
      <c r="P26" s="49" t="s">
        <v>22</v>
      </c>
      <c r="Q26" s="49">
        <f t="shared" ref="Q26" si="42">SUM(Q10, Q18)</f>
        <v>112433</v>
      </c>
      <c r="R26" s="128" t="s">
        <v>22</v>
      </c>
      <c r="S26" s="128">
        <f t="shared" ref="S26" si="43">SUM(S10, S18)</f>
        <v>155155</v>
      </c>
      <c r="T26" s="128" t="s">
        <v>22</v>
      </c>
      <c r="U26" s="128">
        <f t="shared" ref="U26" si="44">SUM(U10, U18)</f>
        <v>135228</v>
      </c>
      <c r="V26" s="269"/>
      <c r="W26" s="270"/>
      <c r="X26" s="271"/>
      <c r="Y26" s="270"/>
      <c r="Z26" s="271"/>
      <c r="AA26" s="272"/>
      <c r="AB26" s="48" t="s">
        <v>22</v>
      </c>
      <c r="AC26" s="49">
        <f t="shared" si="6"/>
        <v>1614668</v>
      </c>
      <c r="AD26" s="18"/>
    </row>
    <row r="27" spans="1:41" x14ac:dyDescent="0.2">
      <c r="D27" s="18"/>
      <c r="E27" s="18"/>
      <c r="F27" s="18"/>
      <c r="G27" s="18"/>
      <c r="H27" s="18"/>
      <c r="I27" s="18"/>
      <c r="J27" s="18"/>
      <c r="K27" s="18"/>
      <c r="L27" s="18"/>
      <c r="M27" s="18"/>
      <c r="N27" s="18"/>
      <c r="O27" s="18"/>
      <c r="P27" s="18"/>
      <c r="Q27" s="18"/>
      <c r="R27" s="113"/>
      <c r="S27" s="113"/>
      <c r="T27" s="113"/>
      <c r="U27" s="113"/>
      <c r="V27" s="113"/>
      <c r="W27" s="113"/>
      <c r="X27" s="113"/>
      <c r="Y27" s="113"/>
      <c r="Z27" s="113"/>
      <c r="AA27" s="113"/>
      <c r="AB27" s="18"/>
      <c r="AC27" s="18"/>
      <c r="AD27" s="18"/>
    </row>
    <row r="28" spans="1:41" x14ac:dyDescent="0.2">
      <c r="D28" s="18"/>
      <c r="E28" s="18"/>
      <c r="F28" s="18"/>
      <c r="G28" s="18"/>
      <c r="H28" s="18"/>
      <c r="I28" s="18"/>
      <c r="J28" s="18"/>
      <c r="K28" s="18"/>
      <c r="L28" s="18"/>
      <c r="M28" s="18"/>
      <c r="N28" s="18"/>
      <c r="O28" s="18"/>
      <c r="P28" s="18"/>
      <c r="Q28" s="18"/>
      <c r="R28" s="113"/>
      <c r="S28" s="113"/>
      <c r="T28" s="113"/>
      <c r="U28" s="113"/>
      <c r="V28" s="113"/>
      <c r="W28" s="113"/>
      <c r="X28" s="113"/>
      <c r="Y28" s="113"/>
      <c r="Z28" s="113"/>
      <c r="AA28" s="113"/>
      <c r="AB28" s="18"/>
      <c r="AC28" s="18"/>
      <c r="AD28" s="18"/>
    </row>
    <row r="29" spans="1:41" x14ac:dyDescent="0.2">
      <c r="D29" s="18"/>
      <c r="E29" s="18"/>
      <c r="F29" s="18"/>
      <c r="G29" s="18"/>
      <c r="H29" s="18"/>
      <c r="I29" s="18"/>
      <c r="J29" s="18"/>
      <c r="K29" s="18"/>
      <c r="L29" s="18"/>
      <c r="M29" s="18"/>
      <c r="N29" s="18"/>
      <c r="O29" s="18"/>
      <c r="P29" s="18"/>
      <c r="Q29" s="18"/>
      <c r="R29" s="113"/>
      <c r="S29" s="113"/>
      <c r="T29" s="113"/>
      <c r="U29" s="113"/>
      <c r="V29" s="113"/>
      <c r="W29" s="113"/>
      <c r="X29" s="113"/>
      <c r="Y29" s="113"/>
      <c r="Z29" s="113"/>
      <c r="AA29" s="113"/>
      <c r="AB29" s="18"/>
      <c r="AC29" s="18"/>
      <c r="AD29" s="18"/>
    </row>
    <row r="30" spans="1:41" x14ac:dyDescent="0.2">
      <c r="H30" s="22"/>
    </row>
    <row r="31" spans="1:41" x14ac:dyDescent="0.2">
      <c r="H31" s="22"/>
    </row>
    <row r="33" spans="2:29" x14ac:dyDescent="0.2">
      <c r="V33" s="123"/>
      <c r="W33" s="123"/>
      <c r="X33" s="123"/>
    </row>
    <row r="35" spans="2:29" x14ac:dyDescent="0.2">
      <c r="D35" s="19"/>
      <c r="E35" s="19"/>
      <c r="F35" s="19"/>
      <c r="G35" s="19"/>
      <c r="H35" s="19"/>
      <c r="I35" s="19"/>
      <c r="J35" s="19"/>
      <c r="K35" s="19"/>
      <c r="L35" s="19"/>
      <c r="M35" s="19"/>
      <c r="N35" s="19"/>
      <c r="O35" s="19"/>
      <c r="P35" s="19"/>
      <c r="Q35" s="19"/>
      <c r="R35" s="123"/>
      <c r="S35" s="123"/>
      <c r="T35" s="123"/>
      <c r="U35" s="123"/>
      <c r="V35" s="123"/>
      <c r="W35" s="113"/>
      <c r="X35" s="113"/>
    </row>
    <row r="36" spans="2:29" x14ac:dyDescent="0.2">
      <c r="W36" s="113"/>
      <c r="X36" s="113"/>
    </row>
    <row r="37" spans="2:29" x14ac:dyDescent="0.2">
      <c r="C37" s="19"/>
      <c r="D37" s="19"/>
      <c r="E37" s="18"/>
      <c r="F37" s="18"/>
      <c r="G37" s="18"/>
      <c r="H37" s="19"/>
      <c r="I37" s="18"/>
      <c r="J37" s="19"/>
      <c r="K37" s="18"/>
      <c r="L37" s="19"/>
      <c r="M37" s="18"/>
      <c r="N37" s="19"/>
      <c r="O37" s="18"/>
      <c r="P37" s="19"/>
      <c r="Q37" s="18"/>
      <c r="R37" s="123"/>
      <c r="S37" s="113"/>
      <c r="T37" s="123"/>
      <c r="U37" s="113"/>
      <c r="V37" s="123"/>
      <c r="W37" s="113"/>
    </row>
    <row r="38" spans="2:29" x14ac:dyDescent="0.2">
      <c r="B38" s="19"/>
      <c r="C38" s="19"/>
      <c r="E38" s="18"/>
      <c r="G38" s="18"/>
      <c r="I38" s="18"/>
      <c r="J38" s="18"/>
      <c r="K38" s="18"/>
      <c r="L38" s="18"/>
      <c r="M38" s="18"/>
      <c r="N38" s="18"/>
      <c r="O38" s="18"/>
      <c r="P38" s="18"/>
      <c r="Q38" s="18"/>
      <c r="R38" s="113"/>
      <c r="S38" s="113"/>
      <c r="T38" s="113"/>
      <c r="U38" s="113"/>
      <c r="V38" s="113"/>
      <c r="W38" s="113"/>
      <c r="X38" s="113"/>
      <c r="Y38" s="113"/>
      <c r="Z38" s="113"/>
      <c r="AA38" s="113"/>
      <c r="AB38" s="18"/>
      <c r="AC38" s="18"/>
    </row>
    <row r="39" spans="2:29" x14ac:dyDescent="0.2">
      <c r="B39" s="19"/>
      <c r="E39" s="18"/>
      <c r="G39" s="18"/>
      <c r="I39" s="18"/>
      <c r="J39" s="18"/>
      <c r="K39" s="18"/>
      <c r="L39" s="18"/>
      <c r="M39" s="18"/>
      <c r="N39" s="18"/>
      <c r="O39" s="18"/>
      <c r="P39" s="18"/>
      <c r="Q39" s="18"/>
      <c r="R39" s="113"/>
      <c r="S39" s="113"/>
      <c r="T39" s="113"/>
      <c r="U39" s="113"/>
      <c r="V39" s="113"/>
      <c r="W39" s="113"/>
      <c r="X39" s="113"/>
      <c r="Y39" s="113"/>
      <c r="Z39" s="113"/>
      <c r="AA39" s="113"/>
      <c r="AB39" s="18"/>
      <c r="AC39" s="18"/>
    </row>
    <row r="40" spans="2:29" x14ac:dyDescent="0.2">
      <c r="E40" s="18"/>
      <c r="G40" s="18"/>
      <c r="I40" s="18"/>
      <c r="K40" s="18"/>
      <c r="M40" s="18"/>
      <c r="O40" s="18"/>
      <c r="R40" s="113"/>
      <c r="S40" s="113"/>
      <c r="U40" s="113"/>
      <c r="W40" s="113"/>
    </row>
    <row r="41" spans="2:29" x14ac:dyDescent="0.2">
      <c r="E41" s="18"/>
      <c r="G41" s="18"/>
      <c r="I41" s="18"/>
      <c r="K41" s="18"/>
      <c r="M41" s="18"/>
      <c r="O41" s="18"/>
      <c r="Q41" s="18"/>
      <c r="S41" s="113"/>
      <c r="U41" s="113"/>
      <c r="W41" s="113"/>
      <c r="AB41" s="18"/>
    </row>
    <row r="42" spans="2:29" x14ac:dyDescent="0.2">
      <c r="E42" s="18"/>
      <c r="G42" s="18"/>
      <c r="I42" s="18"/>
      <c r="K42" s="18"/>
      <c r="M42" s="18"/>
      <c r="O42" s="18"/>
      <c r="Q42" s="18"/>
      <c r="S42" s="113"/>
      <c r="U42" s="113"/>
      <c r="W42" s="113"/>
    </row>
    <row r="43" spans="2:29" x14ac:dyDescent="0.2">
      <c r="E43" s="18"/>
      <c r="G43" s="18"/>
      <c r="I43" s="18"/>
      <c r="K43" s="18"/>
      <c r="M43" s="18"/>
      <c r="O43" s="18"/>
      <c r="Q43" s="18"/>
      <c r="S43" s="113"/>
      <c r="U43" s="113"/>
      <c r="W43" s="113"/>
    </row>
    <row r="44" spans="2:29" x14ac:dyDescent="0.2">
      <c r="E44" s="18"/>
      <c r="G44" s="18"/>
      <c r="I44" s="18"/>
      <c r="K44" s="18"/>
      <c r="M44" s="18"/>
      <c r="O44" s="18"/>
      <c r="Q44" s="18"/>
      <c r="S44" s="113"/>
      <c r="U44" s="113"/>
      <c r="W44" s="113"/>
    </row>
    <row r="45" spans="2:29" x14ac:dyDescent="0.2">
      <c r="E45" s="18"/>
      <c r="G45" s="18"/>
      <c r="I45" s="18"/>
      <c r="K45" s="18"/>
      <c r="M45" s="18"/>
      <c r="O45" s="18"/>
      <c r="Q45" s="18"/>
      <c r="S45" s="113"/>
      <c r="U45" s="113"/>
      <c r="W45" s="113"/>
    </row>
  </sheetData>
  <mergeCells count="16">
    <mergeCell ref="AB1:AC1"/>
    <mergeCell ref="A1:A2"/>
    <mergeCell ref="B1:B2"/>
    <mergeCell ref="C1:C2"/>
    <mergeCell ref="D1:E1"/>
    <mergeCell ref="F1:G1"/>
    <mergeCell ref="H1:I1"/>
    <mergeCell ref="J1:K1"/>
    <mergeCell ref="L1:M1"/>
    <mergeCell ref="N1:O1"/>
    <mergeCell ref="P1:Q1"/>
    <mergeCell ref="R1:S1"/>
    <mergeCell ref="T1:U1"/>
    <mergeCell ref="V1:W1"/>
    <mergeCell ref="X1:Y1"/>
    <mergeCell ref="Z1:AA1"/>
  </mergeCells>
  <pageMargins left="0.70866141732283472" right="0.70866141732283472" top="0.74803149606299213" bottom="0.7480314960629921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74"/>
  <sheetViews>
    <sheetView zoomScaleNormal="100" workbookViewId="0">
      <pane xSplit="3" ySplit="2" topLeftCell="N3" activePane="bottomRight" state="frozenSplit"/>
      <selection pane="topRight" activeCell="AL1" sqref="AL1"/>
      <selection pane="bottomLeft" activeCell="A16" sqref="A16"/>
      <selection pane="bottomRight" activeCell="V1" sqref="V1:AA12"/>
    </sheetView>
  </sheetViews>
  <sheetFormatPr defaultRowHeight="12" x14ac:dyDescent="0.2"/>
  <cols>
    <col min="1" max="1" width="13.42578125" style="1" customWidth="1"/>
    <col min="2" max="2" width="22" style="1" customWidth="1"/>
    <col min="3" max="3" width="27.140625" style="1" customWidth="1"/>
    <col min="4" max="4" width="9.28515625" style="1" customWidth="1"/>
    <col min="5" max="5" width="9.28515625" style="18" customWidth="1"/>
    <col min="6" max="6" width="9.140625" style="1" customWidth="1"/>
    <col min="7" max="7" width="9.140625" style="18" customWidth="1"/>
    <col min="8" max="8" width="9.140625" style="1" customWidth="1"/>
    <col min="9" max="9" width="9.140625" style="18" customWidth="1"/>
    <col min="10" max="10" width="9.140625" style="1" customWidth="1"/>
    <col min="11" max="11" width="9.140625" style="18" customWidth="1"/>
    <col min="12" max="15" width="9.140625" style="1" customWidth="1"/>
    <col min="16" max="27" width="9.140625" style="112" customWidth="1"/>
    <col min="28" max="28" width="9.28515625" style="1" customWidth="1"/>
    <col min="29" max="29" width="9.28515625" style="18" customWidth="1"/>
    <col min="30" max="16384" width="9.140625" style="1"/>
  </cols>
  <sheetData>
    <row r="1" spans="1:41" x14ac:dyDescent="0.2">
      <c r="A1" s="224" t="s">
        <v>0</v>
      </c>
      <c r="B1" s="224" t="s">
        <v>1</v>
      </c>
      <c r="C1" s="225"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23" t="s">
        <v>13</v>
      </c>
      <c r="AC1" s="223"/>
    </row>
    <row r="2" spans="1:41" ht="58.5" customHeight="1" x14ac:dyDescent="0.2">
      <c r="A2" s="224"/>
      <c r="B2" s="224"/>
      <c r="C2" s="225"/>
      <c r="D2" s="9" t="s">
        <v>3</v>
      </c>
      <c r="E2" s="56" t="s">
        <v>20</v>
      </c>
      <c r="F2" s="9" t="s">
        <v>3</v>
      </c>
      <c r="G2" s="56" t="s">
        <v>20</v>
      </c>
      <c r="H2" s="9" t="s">
        <v>3</v>
      </c>
      <c r="I2" s="56" t="s">
        <v>20</v>
      </c>
      <c r="J2" s="9" t="s">
        <v>3</v>
      </c>
      <c r="K2" s="56" t="s">
        <v>20</v>
      </c>
      <c r="L2" s="9" t="s">
        <v>3</v>
      </c>
      <c r="M2" s="9" t="s">
        <v>20</v>
      </c>
      <c r="N2" s="9" t="s">
        <v>3</v>
      </c>
      <c r="O2" s="9" t="s">
        <v>20</v>
      </c>
      <c r="P2" s="116" t="s">
        <v>3</v>
      </c>
      <c r="Q2" s="116" t="s">
        <v>20</v>
      </c>
      <c r="R2" s="116" t="s">
        <v>3</v>
      </c>
      <c r="S2" s="116" t="s">
        <v>20</v>
      </c>
      <c r="T2" s="116" t="s">
        <v>3</v>
      </c>
      <c r="U2" s="116" t="s">
        <v>20</v>
      </c>
      <c r="V2" s="256" t="s">
        <v>3</v>
      </c>
      <c r="W2" s="256" t="s">
        <v>20</v>
      </c>
      <c r="X2" s="256" t="s">
        <v>3</v>
      </c>
      <c r="Y2" s="256" t="s">
        <v>20</v>
      </c>
      <c r="Z2" s="256" t="s">
        <v>3</v>
      </c>
      <c r="AA2" s="256" t="s">
        <v>20</v>
      </c>
      <c r="AB2" s="14" t="s">
        <v>3</v>
      </c>
      <c r="AC2" s="74" t="s">
        <v>20</v>
      </c>
      <c r="AI2" s="18"/>
    </row>
    <row r="3" spans="1:41" x14ac:dyDescent="0.2">
      <c r="A3" s="2">
        <v>317</v>
      </c>
      <c r="B3" s="237" t="s">
        <v>80</v>
      </c>
      <c r="C3" s="2" t="s">
        <v>18</v>
      </c>
      <c r="D3" s="40">
        <v>64</v>
      </c>
      <c r="E3" s="41">
        <v>16584</v>
      </c>
      <c r="F3" s="40">
        <v>68</v>
      </c>
      <c r="G3" s="41">
        <v>20343</v>
      </c>
      <c r="H3" s="40">
        <v>48</v>
      </c>
      <c r="I3" s="41">
        <v>15276</v>
      </c>
      <c r="J3" s="40">
        <v>77</v>
      </c>
      <c r="K3" s="41">
        <v>19801</v>
      </c>
      <c r="L3" s="40">
        <v>43</v>
      </c>
      <c r="M3" s="41">
        <v>11625</v>
      </c>
      <c r="N3" s="40">
        <v>44</v>
      </c>
      <c r="O3" s="41">
        <v>10845</v>
      </c>
      <c r="P3" s="70">
        <v>26</v>
      </c>
      <c r="Q3" s="66">
        <v>8421</v>
      </c>
      <c r="R3" s="70">
        <v>55</v>
      </c>
      <c r="S3" s="66">
        <v>14797</v>
      </c>
      <c r="T3" s="70">
        <v>37</v>
      </c>
      <c r="U3" s="66">
        <v>10959</v>
      </c>
      <c r="V3" s="257"/>
      <c r="W3" s="258"/>
      <c r="X3" s="259"/>
      <c r="Y3" s="258"/>
      <c r="Z3" s="259"/>
      <c r="AA3" s="260"/>
      <c r="AB3" s="42">
        <f>SUMIF($D$2:$AA$2, "No. of Dwelling Units Approved", D3:AA3)</f>
        <v>462</v>
      </c>
      <c r="AC3" s="43">
        <f>SUMIF($D$2:$AA$2, "Value of Approvals ($000)", D3:AA3)</f>
        <v>128651</v>
      </c>
      <c r="AI3" s="18"/>
    </row>
    <row r="4" spans="1:41" x14ac:dyDescent="0.2">
      <c r="A4" s="2"/>
      <c r="B4" s="238"/>
      <c r="C4" s="2" t="s">
        <v>109</v>
      </c>
      <c r="D4" s="40">
        <v>8</v>
      </c>
      <c r="E4" s="41">
        <v>2080</v>
      </c>
      <c r="F4" s="40">
        <v>6</v>
      </c>
      <c r="G4" s="41">
        <v>785</v>
      </c>
      <c r="H4" s="40">
        <v>19</v>
      </c>
      <c r="I4" s="41">
        <v>3389</v>
      </c>
      <c r="J4" s="40">
        <v>43</v>
      </c>
      <c r="K4" s="41">
        <v>8828</v>
      </c>
      <c r="L4" s="40">
        <v>28</v>
      </c>
      <c r="M4" s="41">
        <v>4928</v>
      </c>
      <c r="N4" s="40">
        <v>7</v>
      </c>
      <c r="O4" s="41">
        <v>1587</v>
      </c>
      <c r="P4" s="70">
        <v>22</v>
      </c>
      <c r="Q4" s="66">
        <v>3821</v>
      </c>
      <c r="R4" s="70">
        <v>2</v>
      </c>
      <c r="S4" s="66">
        <v>384</v>
      </c>
      <c r="T4" s="70">
        <v>16</v>
      </c>
      <c r="U4" s="66">
        <v>3626</v>
      </c>
      <c r="V4" s="261"/>
      <c r="W4" s="262"/>
      <c r="X4" s="263"/>
      <c r="Y4" s="262"/>
      <c r="Z4" s="263"/>
      <c r="AA4" s="264"/>
      <c r="AB4" s="42">
        <f>SUMIF($D$2:$AA$2, "No. of Dwelling Units Approved", D4:AA4)</f>
        <v>151</v>
      </c>
      <c r="AC4" s="43">
        <f t="shared" ref="AC4:AC52" si="0">SUMIF($D$2:$AA$2, "Value of Approvals ($000)", D4:AA4)</f>
        <v>29428</v>
      </c>
      <c r="AI4" s="18"/>
    </row>
    <row r="5" spans="1:41" x14ac:dyDescent="0.2">
      <c r="A5" s="2"/>
      <c r="B5" s="238"/>
      <c r="C5" s="2" t="s">
        <v>110</v>
      </c>
      <c r="D5" s="40">
        <v>0</v>
      </c>
      <c r="E5" s="41">
        <v>0</v>
      </c>
      <c r="F5" s="40">
        <v>0</v>
      </c>
      <c r="G5" s="41">
        <v>0</v>
      </c>
      <c r="H5" s="40">
        <v>0</v>
      </c>
      <c r="I5" s="41">
        <v>0</v>
      </c>
      <c r="J5" s="40">
        <v>0</v>
      </c>
      <c r="K5" s="41">
        <v>0</v>
      </c>
      <c r="L5" s="40">
        <v>0</v>
      </c>
      <c r="M5" s="41">
        <v>0</v>
      </c>
      <c r="N5" s="40">
        <v>0</v>
      </c>
      <c r="O5" s="41">
        <v>0</v>
      </c>
      <c r="P5" s="70">
        <v>0</v>
      </c>
      <c r="Q5" s="66">
        <v>0</v>
      </c>
      <c r="R5" s="70">
        <v>0</v>
      </c>
      <c r="S5" s="66">
        <v>0</v>
      </c>
      <c r="T5" s="70">
        <v>0</v>
      </c>
      <c r="U5" s="66">
        <v>0</v>
      </c>
      <c r="V5" s="261"/>
      <c r="W5" s="262"/>
      <c r="X5" s="263"/>
      <c r="Y5" s="262"/>
      <c r="Z5" s="263"/>
      <c r="AA5" s="264"/>
      <c r="AB5" s="42">
        <f>SUMIF($D$2:$AA$2, "No. of Dwelling Units Approved", D5:AA5)</f>
        <v>0</v>
      </c>
      <c r="AC5" s="43">
        <f t="shared" ref="AC5" si="1">SUMIF($D$2:$AA$2, "Value of Approvals ($000)", D5:AA5)</f>
        <v>0</v>
      </c>
      <c r="AI5" s="18"/>
    </row>
    <row r="6" spans="1:41" x14ac:dyDescent="0.2">
      <c r="A6" s="2"/>
      <c r="B6" s="238"/>
      <c r="C6" s="2" t="s">
        <v>19</v>
      </c>
      <c r="D6" s="40">
        <v>72</v>
      </c>
      <c r="E6" s="41">
        <v>18664</v>
      </c>
      <c r="F6" s="40">
        <v>74</v>
      </c>
      <c r="G6" s="41">
        <v>21128</v>
      </c>
      <c r="H6" s="40">
        <v>67</v>
      </c>
      <c r="I6" s="41">
        <v>18666</v>
      </c>
      <c r="J6" s="40">
        <v>120</v>
      </c>
      <c r="K6" s="41">
        <v>28629</v>
      </c>
      <c r="L6" s="40">
        <v>71</v>
      </c>
      <c r="M6" s="41">
        <v>16553</v>
      </c>
      <c r="N6" s="40">
        <v>51</v>
      </c>
      <c r="O6" s="41">
        <v>12432</v>
      </c>
      <c r="P6" s="70">
        <v>48</v>
      </c>
      <c r="Q6" s="66">
        <v>12242</v>
      </c>
      <c r="R6" s="70">
        <v>57</v>
      </c>
      <c r="S6" s="66">
        <v>15181</v>
      </c>
      <c r="T6" s="70">
        <v>53</v>
      </c>
      <c r="U6" s="66">
        <v>14585</v>
      </c>
      <c r="V6" s="261"/>
      <c r="W6" s="262"/>
      <c r="X6" s="263"/>
      <c r="Y6" s="262"/>
      <c r="Z6" s="263"/>
      <c r="AA6" s="264"/>
      <c r="AB6" s="42">
        <f>SUMIF($D$2:$AA$2, "No. of Dwelling Units Approved", D6:AA6)</f>
        <v>613</v>
      </c>
      <c r="AC6" s="43">
        <f t="shared" si="0"/>
        <v>158080</v>
      </c>
      <c r="AI6" s="18"/>
    </row>
    <row r="7" spans="1:41" x14ac:dyDescent="0.2">
      <c r="A7" s="2"/>
      <c r="B7" s="2"/>
      <c r="C7" s="2" t="s">
        <v>14</v>
      </c>
      <c r="D7" s="40" t="s">
        <v>22</v>
      </c>
      <c r="E7" s="41">
        <v>3806</v>
      </c>
      <c r="F7" s="40" t="s">
        <v>22</v>
      </c>
      <c r="G7" s="41">
        <v>6301</v>
      </c>
      <c r="H7" s="40" t="s">
        <v>22</v>
      </c>
      <c r="I7" s="41">
        <v>4145</v>
      </c>
      <c r="J7" s="40" t="s">
        <v>22</v>
      </c>
      <c r="K7" s="41">
        <v>5927</v>
      </c>
      <c r="L7" s="40" t="s">
        <v>22</v>
      </c>
      <c r="M7" s="41">
        <v>5301</v>
      </c>
      <c r="N7" s="40" t="s">
        <v>22</v>
      </c>
      <c r="O7" s="41">
        <v>6375</v>
      </c>
      <c r="P7" s="70" t="s">
        <v>22</v>
      </c>
      <c r="Q7" s="66">
        <v>3704</v>
      </c>
      <c r="R7" s="70" t="s">
        <v>22</v>
      </c>
      <c r="S7" s="66">
        <v>2711</v>
      </c>
      <c r="T7" s="70" t="s">
        <v>22</v>
      </c>
      <c r="U7" s="66">
        <v>3141</v>
      </c>
      <c r="V7" s="265"/>
      <c r="W7" s="266"/>
      <c r="X7" s="267"/>
      <c r="Y7" s="266"/>
      <c r="Z7" s="267"/>
      <c r="AA7" s="268"/>
      <c r="AB7" s="42" t="s">
        <v>22</v>
      </c>
      <c r="AC7" s="43">
        <f t="shared" si="0"/>
        <v>41411</v>
      </c>
      <c r="AH7" s="19"/>
      <c r="AI7" s="18"/>
      <c r="AJ7" s="19"/>
      <c r="AK7" s="19"/>
    </row>
    <row r="8" spans="1:41" x14ac:dyDescent="0.2">
      <c r="A8" s="2"/>
      <c r="B8" s="2"/>
      <c r="C8" s="2" t="s">
        <v>15</v>
      </c>
      <c r="D8" s="40" t="s">
        <v>22</v>
      </c>
      <c r="E8" s="41">
        <v>22470</v>
      </c>
      <c r="F8" s="40" t="s">
        <v>22</v>
      </c>
      <c r="G8" s="41">
        <v>27429</v>
      </c>
      <c r="H8" s="40" t="s">
        <v>22</v>
      </c>
      <c r="I8" s="41">
        <v>22811</v>
      </c>
      <c r="J8" s="40" t="s">
        <v>22</v>
      </c>
      <c r="K8" s="41">
        <v>34556</v>
      </c>
      <c r="L8" s="40" t="s">
        <v>22</v>
      </c>
      <c r="M8" s="41">
        <v>21854</v>
      </c>
      <c r="N8" s="40" t="s">
        <v>22</v>
      </c>
      <c r="O8" s="41">
        <v>18806</v>
      </c>
      <c r="P8" s="70" t="s">
        <v>22</v>
      </c>
      <c r="Q8" s="66">
        <v>15945</v>
      </c>
      <c r="R8" s="70" t="s">
        <v>22</v>
      </c>
      <c r="S8" s="66">
        <v>17892</v>
      </c>
      <c r="T8" s="70" t="s">
        <v>22</v>
      </c>
      <c r="U8" s="66">
        <v>17726</v>
      </c>
      <c r="V8" s="265"/>
      <c r="W8" s="266"/>
      <c r="X8" s="267"/>
      <c r="Y8" s="266"/>
      <c r="Z8" s="267"/>
      <c r="AA8" s="268"/>
      <c r="AB8" s="42" t="s">
        <v>22</v>
      </c>
      <c r="AC8" s="43">
        <f t="shared" si="0"/>
        <v>199489</v>
      </c>
      <c r="AI8" s="18"/>
      <c r="AJ8" s="19"/>
      <c r="AK8" s="19"/>
      <c r="AL8" s="19"/>
      <c r="AM8" s="19"/>
      <c r="AN8" s="19"/>
      <c r="AO8" s="19"/>
    </row>
    <row r="9" spans="1:41" x14ac:dyDescent="0.2">
      <c r="A9" s="2"/>
      <c r="B9" s="2"/>
      <c r="C9" s="2" t="s">
        <v>16</v>
      </c>
      <c r="D9" s="40" t="s">
        <v>22</v>
      </c>
      <c r="E9" s="41">
        <v>12448</v>
      </c>
      <c r="F9" s="40" t="s">
        <v>22</v>
      </c>
      <c r="G9" s="41">
        <v>13311</v>
      </c>
      <c r="H9" s="40" t="s">
        <v>22</v>
      </c>
      <c r="I9" s="41">
        <v>10977</v>
      </c>
      <c r="J9" s="40" t="s">
        <v>22</v>
      </c>
      <c r="K9" s="41">
        <v>16029</v>
      </c>
      <c r="L9" s="40" t="s">
        <v>22</v>
      </c>
      <c r="M9" s="41">
        <v>17876</v>
      </c>
      <c r="N9" s="40" t="s">
        <v>22</v>
      </c>
      <c r="O9" s="41">
        <v>3063</v>
      </c>
      <c r="P9" s="70" t="s">
        <v>22</v>
      </c>
      <c r="Q9" s="66">
        <v>15798</v>
      </c>
      <c r="R9" s="70" t="s">
        <v>22</v>
      </c>
      <c r="S9" s="66">
        <v>15485</v>
      </c>
      <c r="T9" s="70" t="s">
        <v>22</v>
      </c>
      <c r="U9" s="66">
        <v>5899</v>
      </c>
      <c r="V9" s="265"/>
      <c r="W9" s="266"/>
      <c r="X9" s="267"/>
      <c r="Y9" s="266"/>
      <c r="Z9" s="267"/>
      <c r="AA9" s="268"/>
      <c r="AB9" s="42" t="s">
        <v>22</v>
      </c>
      <c r="AC9" s="43">
        <f t="shared" si="0"/>
        <v>110886</v>
      </c>
      <c r="AI9" s="18"/>
      <c r="AK9" s="18"/>
    </row>
    <row r="10" spans="1:41" x14ac:dyDescent="0.2">
      <c r="A10" s="2"/>
      <c r="B10" s="2"/>
      <c r="C10" s="2" t="s">
        <v>17</v>
      </c>
      <c r="D10" s="40" t="s">
        <v>22</v>
      </c>
      <c r="E10" s="41">
        <v>34918</v>
      </c>
      <c r="F10" s="40" t="s">
        <v>22</v>
      </c>
      <c r="G10" s="41">
        <v>40739</v>
      </c>
      <c r="H10" s="40" t="s">
        <v>22</v>
      </c>
      <c r="I10" s="41">
        <v>33788</v>
      </c>
      <c r="J10" s="40" t="s">
        <v>22</v>
      </c>
      <c r="K10" s="41">
        <v>50586</v>
      </c>
      <c r="L10" s="40" t="s">
        <v>22</v>
      </c>
      <c r="M10" s="41">
        <v>39730</v>
      </c>
      <c r="N10" s="40" t="s">
        <v>22</v>
      </c>
      <c r="O10" s="41">
        <v>21869</v>
      </c>
      <c r="P10" s="70" t="s">
        <v>22</v>
      </c>
      <c r="Q10" s="66">
        <v>31744</v>
      </c>
      <c r="R10" s="70" t="s">
        <v>22</v>
      </c>
      <c r="S10" s="66">
        <v>33377</v>
      </c>
      <c r="T10" s="70" t="s">
        <v>22</v>
      </c>
      <c r="U10" s="66">
        <v>23625</v>
      </c>
      <c r="V10" s="265"/>
      <c r="W10" s="266"/>
      <c r="X10" s="267"/>
      <c r="Y10" s="266"/>
      <c r="Z10" s="267"/>
      <c r="AA10" s="268"/>
      <c r="AB10" s="42" t="s">
        <v>22</v>
      </c>
      <c r="AC10" s="43">
        <f t="shared" si="0"/>
        <v>310376</v>
      </c>
      <c r="AI10" s="18"/>
      <c r="AJ10" s="18"/>
      <c r="AK10" s="18"/>
      <c r="AM10" s="18"/>
      <c r="AO10" s="18"/>
    </row>
    <row r="11" spans="1:41" x14ac:dyDescent="0.2">
      <c r="A11" s="3">
        <v>307</v>
      </c>
      <c r="B11" s="235" t="s">
        <v>79</v>
      </c>
      <c r="C11" s="3" t="s">
        <v>18</v>
      </c>
      <c r="D11" s="44">
        <v>16</v>
      </c>
      <c r="E11" s="45">
        <v>4342</v>
      </c>
      <c r="F11" s="44">
        <v>29</v>
      </c>
      <c r="G11" s="45">
        <v>7665</v>
      </c>
      <c r="H11" s="44">
        <v>20</v>
      </c>
      <c r="I11" s="45">
        <v>5339</v>
      </c>
      <c r="J11" s="44">
        <v>38</v>
      </c>
      <c r="K11" s="45">
        <v>10916</v>
      </c>
      <c r="L11" s="44">
        <v>21</v>
      </c>
      <c r="M11" s="45">
        <v>6188</v>
      </c>
      <c r="N11" s="44">
        <v>18</v>
      </c>
      <c r="O11" s="45">
        <v>6209</v>
      </c>
      <c r="P11" s="124">
        <v>18</v>
      </c>
      <c r="Q11" s="125">
        <v>5031</v>
      </c>
      <c r="R11" s="124">
        <v>13</v>
      </c>
      <c r="S11" s="125">
        <v>3539</v>
      </c>
      <c r="T11" s="124">
        <v>27</v>
      </c>
      <c r="U11" s="125">
        <v>8784</v>
      </c>
      <c r="V11" s="261"/>
      <c r="W11" s="262"/>
      <c r="X11" s="263"/>
      <c r="Y11" s="262"/>
      <c r="Z11" s="263"/>
      <c r="AA11" s="264"/>
      <c r="AB11" s="50">
        <f>SUMIF($D$2:$AA$2, "No. of Dwelling Units Approved", D11:AA11)</f>
        <v>200</v>
      </c>
      <c r="AC11" s="51">
        <f t="shared" si="0"/>
        <v>58013</v>
      </c>
      <c r="AI11" s="18"/>
      <c r="AJ11" s="18"/>
      <c r="AK11" s="18"/>
      <c r="AM11" s="18"/>
      <c r="AO11" s="18"/>
    </row>
    <row r="12" spans="1:41" x14ac:dyDescent="0.2">
      <c r="A12" s="3"/>
      <c r="B12" s="236"/>
      <c r="C12" s="3" t="s">
        <v>109</v>
      </c>
      <c r="D12" s="44">
        <v>4</v>
      </c>
      <c r="E12" s="45">
        <v>1372</v>
      </c>
      <c r="F12" s="44">
        <v>0</v>
      </c>
      <c r="G12" s="45">
        <v>0</v>
      </c>
      <c r="H12" s="44">
        <v>5</v>
      </c>
      <c r="I12" s="45">
        <v>1959</v>
      </c>
      <c r="J12" s="44">
        <v>0</v>
      </c>
      <c r="K12" s="45">
        <v>0</v>
      </c>
      <c r="L12" s="44">
        <v>0</v>
      </c>
      <c r="M12" s="45">
        <v>0</v>
      </c>
      <c r="N12" s="44">
        <v>0</v>
      </c>
      <c r="O12" s="45">
        <v>0</v>
      </c>
      <c r="P12" s="124">
        <v>6</v>
      </c>
      <c r="Q12" s="125">
        <v>1029</v>
      </c>
      <c r="R12" s="124">
        <v>0</v>
      </c>
      <c r="S12" s="125">
        <v>0</v>
      </c>
      <c r="T12" s="124">
        <v>0</v>
      </c>
      <c r="U12" s="125">
        <v>0</v>
      </c>
      <c r="V12" s="261"/>
      <c r="W12" s="262"/>
      <c r="X12" s="263"/>
      <c r="Y12" s="262"/>
      <c r="Z12" s="263"/>
      <c r="AA12" s="264"/>
      <c r="AB12" s="50">
        <f t="shared" ref="AB12:AB14" si="2">SUMIF($D$2:$AA$2, "No. of Dwelling Units Approved", D12:AA12)</f>
        <v>15</v>
      </c>
      <c r="AC12" s="51">
        <f t="shared" si="0"/>
        <v>4360</v>
      </c>
      <c r="AI12" s="18"/>
      <c r="AJ12" s="18"/>
      <c r="AK12" s="18"/>
      <c r="AM12" s="18"/>
      <c r="AO12" s="18"/>
    </row>
    <row r="13" spans="1:41" x14ac:dyDescent="0.2">
      <c r="A13" s="3"/>
      <c r="B13" s="236"/>
      <c r="C13" s="3" t="s">
        <v>110</v>
      </c>
      <c r="D13" s="44">
        <v>0</v>
      </c>
      <c r="E13" s="45">
        <v>0</v>
      </c>
      <c r="F13" s="44">
        <v>0</v>
      </c>
      <c r="G13" s="45">
        <v>0</v>
      </c>
      <c r="H13" s="44">
        <v>0</v>
      </c>
      <c r="I13" s="45">
        <v>0</v>
      </c>
      <c r="J13" s="44">
        <v>0</v>
      </c>
      <c r="K13" s="45">
        <v>0</v>
      </c>
      <c r="L13" s="44">
        <v>0</v>
      </c>
      <c r="M13" s="45">
        <v>0</v>
      </c>
      <c r="N13" s="44">
        <v>0</v>
      </c>
      <c r="O13" s="45">
        <v>0</v>
      </c>
      <c r="P13" s="124">
        <v>0</v>
      </c>
      <c r="Q13" s="125">
        <v>0</v>
      </c>
      <c r="R13" s="124">
        <v>0</v>
      </c>
      <c r="S13" s="125">
        <v>0</v>
      </c>
      <c r="T13" s="124">
        <v>0</v>
      </c>
      <c r="U13" s="125">
        <v>0</v>
      </c>
      <c r="V13" s="261"/>
      <c r="W13" s="262"/>
      <c r="X13" s="263"/>
      <c r="Y13" s="262"/>
      <c r="Z13" s="263"/>
      <c r="AA13" s="264"/>
      <c r="AB13" s="50">
        <f t="shared" ref="AB13" si="3">SUMIF($D$2:$AA$2, "No. of Dwelling Units Approved", D13:AA13)</f>
        <v>0</v>
      </c>
      <c r="AC13" s="51">
        <f t="shared" ref="AC13" si="4">SUMIF($D$2:$AA$2, "Value of Approvals ($000)", D13:AA13)</f>
        <v>0</v>
      </c>
      <c r="AI13" s="18"/>
      <c r="AJ13" s="18"/>
      <c r="AK13" s="18"/>
      <c r="AM13" s="18"/>
      <c r="AO13" s="18"/>
    </row>
    <row r="14" spans="1:41" x14ac:dyDescent="0.2">
      <c r="A14" s="3"/>
      <c r="B14" s="236"/>
      <c r="C14" s="3" t="s">
        <v>19</v>
      </c>
      <c r="D14" s="44">
        <v>20</v>
      </c>
      <c r="E14" s="45">
        <v>5714</v>
      </c>
      <c r="F14" s="44">
        <v>29</v>
      </c>
      <c r="G14" s="45">
        <v>7665</v>
      </c>
      <c r="H14" s="44">
        <v>25</v>
      </c>
      <c r="I14" s="45">
        <v>7297</v>
      </c>
      <c r="J14" s="44">
        <v>38</v>
      </c>
      <c r="K14" s="45">
        <v>10916</v>
      </c>
      <c r="L14" s="44">
        <v>21</v>
      </c>
      <c r="M14" s="45">
        <v>6188</v>
      </c>
      <c r="N14" s="44">
        <v>18</v>
      </c>
      <c r="O14" s="45">
        <v>6209</v>
      </c>
      <c r="P14" s="124">
        <v>24</v>
      </c>
      <c r="Q14" s="125">
        <v>6060</v>
      </c>
      <c r="R14" s="124">
        <v>13</v>
      </c>
      <c r="S14" s="125">
        <v>3539</v>
      </c>
      <c r="T14" s="124">
        <v>27</v>
      </c>
      <c r="U14" s="125">
        <v>8784</v>
      </c>
      <c r="V14" s="261"/>
      <c r="W14" s="262"/>
      <c r="X14" s="263"/>
      <c r="Y14" s="262"/>
      <c r="Z14" s="263"/>
      <c r="AA14" s="264"/>
      <c r="AB14" s="50">
        <f t="shared" si="2"/>
        <v>215</v>
      </c>
      <c r="AC14" s="51">
        <f t="shared" si="0"/>
        <v>62372</v>
      </c>
      <c r="AI14" s="18"/>
      <c r="AJ14" s="18"/>
      <c r="AK14" s="18"/>
      <c r="AM14" s="18"/>
      <c r="AO14" s="18"/>
    </row>
    <row r="15" spans="1:41" x14ac:dyDescent="0.2">
      <c r="A15" s="3"/>
      <c r="B15" s="3"/>
      <c r="C15" s="3" t="s">
        <v>14</v>
      </c>
      <c r="D15" s="44" t="s">
        <v>22</v>
      </c>
      <c r="E15" s="45">
        <v>2285</v>
      </c>
      <c r="F15" s="44" t="s">
        <v>22</v>
      </c>
      <c r="G15" s="45">
        <v>2622</v>
      </c>
      <c r="H15" s="44" t="s">
        <v>22</v>
      </c>
      <c r="I15" s="45">
        <v>2309</v>
      </c>
      <c r="J15" s="44" t="s">
        <v>22</v>
      </c>
      <c r="K15" s="45">
        <v>2171</v>
      </c>
      <c r="L15" s="44" t="s">
        <v>22</v>
      </c>
      <c r="M15" s="45">
        <v>2108</v>
      </c>
      <c r="N15" s="44" t="s">
        <v>22</v>
      </c>
      <c r="O15" s="45">
        <v>1744</v>
      </c>
      <c r="P15" s="124" t="s">
        <v>22</v>
      </c>
      <c r="Q15" s="125">
        <v>2261</v>
      </c>
      <c r="R15" s="124" t="s">
        <v>22</v>
      </c>
      <c r="S15" s="125">
        <v>2520</v>
      </c>
      <c r="T15" s="124" t="s">
        <v>22</v>
      </c>
      <c r="U15" s="125">
        <v>2275</v>
      </c>
      <c r="V15" s="265"/>
      <c r="W15" s="266"/>
      <c r="X15" s="267"/>
      <c r="Y15" s="266"/>
      <c r="Z15" s="267"/>
      <c r="AA15" s="268"/>
      <c r="AB15" s="52" t="s">
        <v>22</v>
      </c>
      <c r="AC15" s="51">
        <f t="shared" si="0"/>
        <v>20295</v>
      </c>
      <c r="AI15" s="18"/>
      <c r="AJ15" s="18"/>
      <c r="AK15" s="18"/>
      <c r="AM15" s="18"/>
      <c r="AO15" s="18"/>
    </row>
    <row r="16" spans="1:41" x14ac:dyDescent="0.2">
      <c r="A16" s="3"/>
      <c r="B16" s="3"/>
      <c r="C16" s="3" t="s">
        <v>15</v>
      </c>
      <c r="D16" s="44" t="s">
        <v>22</v>
      </c>
      <c r="E16" s="45">
        <v>7999</v>
      </c>
      <c r="F16" s="44" t="s">
        <v>22</v>
      </c>
      <c r="G16" s="45">
        <v>10288</v>
      </c>
      <c r="H16" s="44" t="s">
        <v>22</v>
      </c>
      <c r="I16" s="45">
        <v>9606</v>
      </c>
      <c r="J16" s="44" t="s">
        <v>22</v>
      </c>
      <c r="K16" s="45">
        <v>13087</v>
      </c>
      <c r="L16" s="44" t="s">
        <v>22</v>
      </c>
      <c r="M16" s="45">
        <v>8296</v>
      </c>
      <c r="N16" s="44" t="s">
        <v>22</v>
      </c>
      <c r="O16" s="45">
        <v>7953</v>
      </c>
      <c r="P16" s="124" t="s">
        <v>22</v>
      </c>
      <c r="Q16" s="125">
        <v>8322</v>
      </c>
      <c r="R16" s="124" t="s">
        <v>22</v>
      </c>
      <c r="S16" s="125">
        <v>6059</v>
      </c>
      <c r="T16" s="124" t="s">
        <v>22</v>
      </c>
      <c r="U16" s="125">
        <v>11059</v>
      </c>
      <c r="V16" s="265"/>
      <c r="W16" s="266"/>
      <c r="X16" s="267"/>
      <c r="Y16" s="266"/>
      <c r="Z16" s="267"/>
      <c r="AA16" s="268"/>
      <c r="AB16" s="52" t="s">
        <v>22</v>
      </c>
      <c r="AC16" s="51">
        <f t="shared" si="0"/>
        <v>82669</v>
      </c>
      <c r="AI16" s="18"/>
      <c r="AJ16" s="18"/>
      <c r="AK16" s="18"/>
      <c r="AM16" s="18"/>
      <c r="AO16" s="18"/>
    </row>
    <row r="17" spans="1:41" x14ac:dyDescent="0.2">
      <c r="A17" s="3"/>
      <c r="B17" s="3"/>
      <c r="C17" s="3" t="s">
        <v>16</v>
      </c>
      <c r="D17" s="44" t="s">
        <v>22</v>
      </c>
      <c r="E17" s="45">
        <v>6300</v>
      </c>
      <c r="F17" s="44" t="s">
        <v>22</v>
      </c>
      <c r="G17" s="45">
        <v>11726</v>
      </c>
      <c r="H17" s="44" t="s">
        <v>22</v>
      </c>
      <c r="I17" s="45">
        <v>9027</v>
      </c>
      <c r="J17" s="44" t="s">
        <v>22</v>
      </c>
      <c r="K17" s="45">
        <v>12828</v>
      </c>
      <c r="L17" s="44" t="s">
        <v>22</v>
      </c>
      <c r="M17" s="45">
        <v>26105</v>
      </c>
      <c r="N17" s="44" t="s">
        <v>22</v>
      </c>
      <c r="O17" s="45">
        <v>1129</v>
      </c>
      <c r="P17" s="124" t="s">
        <v>22</v>
      </c>
      <c r="Q17" s="125">
        <v>6445</v>
      </c>
      <c r="R17" s="124" t="s">
        <v>22</v>
      </c>
      <c r="S17" s="125">
        <v>8080</v>
      </c>
      <c r="T17" s="124" t="s">
        <v>22</v>
      </c>
      <c r="U17" s="125">
        <v>4045</v>
      </c>
      <c r="V17" s="265"/>
      <c r="W17" s="266"/>
      <c r="X17" s="267"/>
      <c r="Y17" s="266"/>
      <c r="Z17" s="267"/>
      <c r="AA17" s="268"/>
      <c r="AB17" s="52" t="s">
        <v>22</v>
      </c>
      <c r="AC17" s="51">
        <f t="shared" si="0"/>
        <v>85685</v>
      </c>
      <c r="AI17" s="18"/>
      <c r="AK17" s="18"/>
      <c r="AM17" s="18"/>
      <c r="AO17" s="18"/>
    </row>
    <row r="18" spans="1:41" x14ac:dyDescent="0.2">
      <c r="A18" s="3"/>
      <c r="B18" s="3"/>
      <c r="C18" s="3" t="s">
        <v>17</v>
      </c>
      <c r="D18" s="44" t="s">
        <v>22</v>
      </c>
      <c r="E18" s="45">
        <v>14300</v>
      </c>
      <c r="F18" s="44" t="s">
        <v>22</v>
      </c>
      <c r="G18" s="45">
        <v>22014</v>
      </c>
      <c r="H18" s="44" t="s">
        <v>22</v>
      </c>
      <c r="I18" s="45">
        <v>18633</v>
      </c>
      <c r="J18" s="44" t="s">
        <v>22</v>
      </c>
      <c r="K18" s="45">
        <v>25915</v>
      </c>
      <c r="L18" s="44" t="s">
        <v>22</v>
      </c>
      <c r="M18" s="45">
        <v>34401</v>
      </c>
      <c r="N18" s="44" t="s">
        <v>22</v>
      </c>
      <c r="O18" s="45">
        <v>9082</v>
      </c>
      <c r="P18" s="124" t="s">
        <v>22</v>
      </c>
      <c r="Q18" s="125">
        <v>14767</v>
      </c>
      <c r="R18" s="124" t="s">
        <v>22</v>
      </c>
      <c r="S18" s="125">
        <v>14139</v>
      </c>
      <c r="T18" s="124" t="s">
        <v>22</v>
      </c>
      <c r="U18" s="125">
        <v>15104</v>
      </c>
      <c r="V18" s="265"/>
      <c r="W18" s="266"/>
      <c r="X18" s="267"/>
      <c r="Y18" s="266"/>
      <c r="Z18" s="267"/>
      <c r="AA18" s="268"/>
      <c r="AB18" s="52" t="s">
        <v>22</v>
      </c>
      <c r="AC18" s="51">
        <f t="shared" si="0"/>
        <v>168355</v>
      </c>
      <c r="AM18" s="18"/>
      <c r="AO18" s="18"/>
    </row>
    <row r="19" spans="1:41" x14ac:dyDescent="0.2">
      <c r="A19" s="2">
        <v>315031409</v>
      </c>
      <c r="B19" s="2" t="s">
        <v>29</v>
      </c>
      <c r="C19" s="2" t="s">
        <v>18</v>
      </c>
      <c r="D19" s="40">
        <v>0</v>
      </c>
      <c r="E19" s="41">
        <v>0</v>
      </c>
      <c r="F19" s="40">
        <v>0</v>
      </c>
      <c r="G19" s="41">
        <v>0</v>
      </c>
      <c r="H19" s="40">
        <v>0</v>
      </c>
      <c r="I19" s="41">
        <v>0</v>
      </c>
      <c r="J19" s="40">
        <v>0</v>
      </c>
      <c r="K19" s="41">
        <v>0</v>
      </c>
      <c r="L19" s="40">
        <v>0</v>
      </c>
      <c r="M19" s="41">
        <v>0</v>
      </c>
      <c r="N19" s="40">
        <v>1</v>
      </c>
      <c r="O19" s="41">
        <v>245</v>
      </c>
      <c r="P19" s="70">
        <v>0</v>
      </c>
      <c r="Q19" s="70">
        <v>0</v>
      </c>
      <c r="R19" s="70">
        <v>1</v>
      </c>
      <c r="S19" s="70">
        <v>235</v>
      </c>
      <c r="T19" s="70">
        <v>0</v>
      </c>
      <c r="U19" s="66">
        <v>0</v>
      </c>
      <c r="V19" s="261"/>
      <c r="W19" s="262"/>
      <c r="X19" s="263"/>
      <c r="Y19" s="262"/>
      <c r="Z19" s="263"/>
      <c r="AA19" s="264"/>
      <c r="AB19" s="42">
        <f>SUMIF($D$2:$AA$2, "No. of Dwelling Units Approved", D19:AA19)</f>
        <v>2</v>
      </c>
      <c r="AC19" s="43">
        <f t="shared" si="0"/>
        <v>480</v>
      </c>
      <c r="AI19" s="18"/>
      <c r="AK19" s="18"/>
      <c r="AO19" s="18"/>
    </row>
    <row r="20" spans="1:41" x14ac:dyDescent="0.2">
      <c r="A20" s="2"/>
      <c r="B20" s="2"/>
      <c r="C20" s="2" t="s">
        <v>109</v>
      </c>
      <c r="D20" s="40">
        <v>0</v>
      </c>
      <c r="E20" s="41">
        <v>0</v>
      </c>
      <c r="F20" s="40">
        <v>0</v>
      </c>
      <c r="G20" s="41">
        <v>0</v>
      </c>
      <c r="H20" s="40">
        <v>0</v>
      </c>
      <c r="I20" s="41">
        <v>0</v>
      </c>
      <c r="J20" s="40">
        <v>0</v>
      </c>
      <c r="K20" s="41">
        <v>0</v>
      </c>
      <c r="L20" s="40">
        <v>0</v>
      </c>
      <c r="M20" s="41">
        <v>0</v>
      </c>
      <c r="N20" s="40">
        <v>0</v>
      </c>
      <c r="O20" s="41">
        <v>0</v>
      </c>
      <c r="P20" s="70">
        <v>0</v>
      </c>
      <c r="Q20" s="70">
        <v>0</v>
      </c>
      <c r="R20" s="70">
        <v>0</v>
      </c>
      <c r="S20" s="70">
        <v>0</v>
      </c>
      <c r="T20" s="70">
        <v>0</v>
      </c>
      <c r="U20" s="70">
        <v>0</v>
      </c>
      <c r="V20" s="261"/>
      <c r="W20" s="262"/>
      <c r="X20" s="263"/>
      <c r="Y20" s="262"/>
      <c r="Z20" s="263"/>
      <c r="AA20" s="264"/>
      <c r="AB20" s="42">
        <f t="shared" ref="AB20:AB22" si="5">SUMIF($D$2:$AA$2, "No. of Dwelling Units Approved", D20:AA20)</f>
        <v>0</v>
      </c>
      <c r="AC20" s="43">
        <f t="shared" si="0"/>
        <v>0</v>
      </c>
      <c r="AI20" s="18"/>
      <c r="AK20" s="18"/>
      <c r="AM20" s="18"/>
      <c r="AO20" s="18"/>
    </row>
    <row r="21" spans="1:41" x14ac:dyDescent="0.2">
      <c r="A21" s="2"/>
      <c r="B21" s="2"/>
      <c r="C21" s="2" t="s">
        <v>110</v>
      </c>
      <c r="D21" s="40">
        <v>0</v>
      </c>
      <c r="E21" s="41">
        <v>0</v>
      </c>
      <c r="F21" s="40">
        <v>0</v>
      </c>
      <c r="G21" s="41">
        <v>0</v>
      </c>
      <c r="H21" s="40">
        <v>0</v>
      </c>
      <c r="I21" s="41">
        <v>0</v>
      </c>
      <c r="J21" s="40">
        <v>0</v>
      </c>
      <c r="K21" s="41">
        <v>0</v>
      </c>
      <c r="L21" s="40">
        <v>0</v>
      </c>
      <c r="M21" s="41">
        <v>0</v>
      </c>
      <c r="N21" s="40">
        <v>0</v>
      </c>
      <c r="O21" s="41">
        <v>0</v>
      </c>
      <c r="P21" s="70">
        <v>0</v>
      </c>
      <c r="Q21" s="70">
        <v>0</v>
      </c>
      <c r="R21" s="70">
        <v>0</v>
      </c>
      <c r="S21" s="70">
        <v>0</v>
      </c>
      <c r="T21" s="70">
        <v>0</v>
      </c>
      <c r="U21" s="70">
        <v>0</v>
      </c>
      <c r="V21" s="261"/>
      <c r="W21" s="262"/>
      <c r="X21" s="263"/>
      <c r="Y21" s="262"/>
      <c r="Z21" s="263"/>
      <c r="AA21" s="264"/>
      <c r="AB21" s="42">
        <f t="shared" ref="AB21" si="6">SUMIF($D$2:$AA$2, "No. of Dwelling Units Approved", D21:AA21)</f>
        <v>0</v>
      </c>
      <c r="AC21" s="43">
        <f t="shared" ref="AC21" si="7">SUMIF($D$2:$AA$2, "Value of Approvals ($000)", D21:AA21)</f>
        <v>0</v>
      </c>
      <c r="AI21" s="18"/>
      <c r="AK21" s="18"/>
      <c r="AM21" s="18"/>
      <c r="AO21" s="18"/>
    </row>
    <row r="22" spans="1:41" x14ac:dyDescent="0.2">
      <c r="A22" s="2"/>
      <c r="B22" s="2"/>
      <c r="C22" s="2" t="s">
        <v>19</v>
      </c>
      <c r="D22" s="40">
        <v>0</v>
      </c>
      <c r="E22" s="41">
        <v>0</v>
      </c>
      <c r="F22" s="40">
        <v>0</v>
      </c>
      <c r="G22" s="41">
        <v>0</v>
      </c>
      <c r="H22" s="40">
        <v>0</v>
      </c>
      <c r="I22" s="41">
        <v>0</v>
      </c>
      <c r="J22" s="40">
        <v>0</v>
      </c>
      <c r="K22" s="41">
        <v>0</v>
      </c>
      <c r="L22" s="40">
        <v>0</v>
      </c>
      <c r="M22" s="41">
        <v>0</v>
      </c>
      <c r="N22" s="40">
        <v>1</v>
      </c>
      <c r="O22" s="41">
        <v>245</v>
      </c>
      <c r="P22" s="70">
        <v>0</v>
      </c>
      <c r="Q22" s="70">
        <v>0</v>
      </c>
      <c r="R22" s="70">
        <v>1</v>
      </c>
      <c r="S22" s="70">
        <v>235</v>
      </c>
      <c r="T22" s="70">
        <v>0</v>
      </c>
      <c r="U22" s="66">
        <v>0</v>
      </c>
      <c r="V22" s="261"/>
      <c r="W22" s="262"/>
      <c r="X22" s="263"/>
      <c r="Y22" s="262"/>
      <c r="Z22" s="263"/>
      <c r="AA22" s="264"/>
      <c r="AB22" s="42">
        <f t="shared" si="5"/>
        <v>2</v>
      </c>
      <c r="AC22" s="43">
        <f t="shared" si="0"/>
        <v>480</v>
      </c>
      <c r="AI22" s="18"/>
      <c r="AJ22" s="18"/>
      <c r="AK22" s="18"/>
      <c r="AM22" s="18"/>
      <c r="AO22" s="18"/>
    </row>
    <row r="23" spans="1:41" x14ac:dyDescent="0.2">
      <c r="A23" s="2"/>
      <c r="B23" s="2"/>
      <c r="C23" s="2" t="s">
        <v>14</v>
      </c>
      <c r="D23" s="40" t="s">
        <v>22</v>
      </c>
      <c r="E23" s="41">
        <v>31</v>
      </c>
      <c r="F23" s="40" t="s">
        <v>22</v>
      </c>
      <c r="G23" s="41">
        <v>92</v>
      </c>
      <c r="H23" s="40" t="s">
        <v>22</v>
      </c>
      <c r="I23" s="41">
        <v>0</v>
      </c>
      <c r="J23" s="40" t="s">
        <v>22</v>
      </c>
      <c r="K23" s="41">
        <v>70</v>
      </c>
      <c r="L23" s="40" t="s">
        <v>22</v>
      </c>
      <c r="M23" s="41">
        <v>0</v>
      </c>
      <c r="N23" s="40" t="s">
        <v>22</v>
      </c>
      <c r="O23" s="41">
        <v>28</v>
      </c>
      <c r="P23" s="70" t="s">
        <v>22</v>
      </c>
      <c r="Q23" s="70">
        <v>0</v>
      </c>
      <c r="R23" s="70" t="s">
        <v>22</v>
      </c>
      <c r="S23" s="70">
        <v>51</v>
      </c>
      <c r="T23" s="70" t="s">
        <v>22</v>
      </c>
      <c r="U23" s="66">
        <v>45</v>
      </c>
      <c r="V23" s="265"/>
      <c r="W23" s="266"/>
      <c r="X23" s="267"/>
      <c r="Y23" s="266"/>
      <c r="Z23" s="267"/>
      <c r="AA23" s="268"/>
      <c r="AB23" s="42" t="s">
        <v>22</v>
      </c>
      <c r="AC23" s="43">
        <f t="shared" si="0"/>
        <v>317</v>
      </c>
      <c r="AI23" s="18"/>
      <c r="AJ23" s="18"/>
      <c r="AK23" s="18"/>
      <c r="AM23" s="18"/>
      <c r="AO23" s="18"/>
    </row>
    <row r="24" spans="1:41" x14ac:dyDescent="0.2">
      <c r="A24" s="2"/>
      <c r="B24" s="2"/>
      <c r="C24" s="2" t="s">
        <v>15</v>
      </c>
      <c r="D24" s="40" t="s">
        <v>22</v>
      </c>
      <c r="E24" s="41">
        <v>31</v>
      </c>
      <c r="F24" s="40" t="s">
        <v>22</v>
      </c>
      <c r="G24" s="41">
        <v>92</v>
      </c>
      <c r="H24" s="40" t="s">
        <v>22</v>
      </c>
      <c r="I24" s="41">
        <v>0</v>
      </c>
      <c r="J24" s="40" t="s">
        <v>22</v>
      </c>
      <c r="K24" s="41">
        <v>70</v>
      </c>
      <c r="L24" s="40" t="s">
        <v>22</v>
      </c>
      <c r="M24" s="41">
        <v>0</v>
      </c>
      <c r="N24" s="40" t="s">
        <v>22</v>
      </c>
      <c r="O24" s="41">
        <v>273</v>
      </c>
      <c r="P24" s="70" t="s">
        <v>22</v>
      </c>
      <c r="Q24" s="70">
        <v>0</v>
      </c>
      <c r="R24" s="70" t="s">
        <v>22</v>
      </c>
      <c r="S24" s="70">
        <v>286</v>
      </c>
      <c r="T24" s="70" t="s">
        <v>22</v>
      </c>
      <c r="U24" s="66">
        <v>45</v>
      </c>
      <c r="V24" s="265"/>
      <c r="W24" s="266"/>
      <c r="X24" s="267"/>
      <c r="Y24" s="266"/>
      <c r="Z24" s="267"/>
      <c r="AA24" s="268"/>
      <c r="AB24" s="42" t="s">
        <v>22</v>
      </c>
      <c r="AC24" s="43">
        <f t="shared" si="0"/>
        <v>797</v>
      </c>
      <c r="AI24" s="18"/>
      <c r="AK24" s="18"/>
      <c r="AM24" s="18"/>
      <c r="AO24" s="18"/>
    </row>
    <row r="25" spans="1:41" x14ac:dyDescent="0.2">
      <c r="A25" s="2"/>
      <c r="B25" s="2"/>
      <c r="C25" s="2" t="s">
        <v>16</v>
      </c>
      <c r="D25" s="40" t="s">
        <v>22</v>
      </c>
      <c r="E25" s="41">
        <v>0</v>
      </c>
      <c r="F25" s="40" t="s">
        <v>22</v>
      </c>
      <c r="G25" s="41">
        <v>0</v>
      </c>
      <c r="H25" s="40" t="s">
        <v>22</v>
      </c>
      <c r="I25" s="41">
        <v>0</v>
      </c>
      <c r="J25" s="40" t="s">
        <v>22</v>
      </c>
      <c r="K25" s="41">
        <v>0</v>
      </c>
      <c r="L25" s="40" t="s">
        <v>22</v>
      </c>
      <c r="M25" s="41">
        <v>0</v>
      </c>
      <c r="N25" s="40" t="s">
        <v>22</v>
      </c>
      <c r="O25" s="41">
        <v>370</v>
      </c>
      <c r="P25" s="70" t="s">
        <v>22</v>
      </c>
      <c r="Q25" s="70">
        <v>0</v>
      </c>
      <c r="R25" s="70" t="s">
        <v>22</v>
      </c>
      <c r="S25" s="70">
        <v>0</v>
      </c>
      <c r="T25" s="70" t="s">
        <v>22</v>
      </c>
      <c r="U25" s="66">
        <v>1300</v>
      </c>
      <c r="V25" s="261"/>
      <c r="W25" s="262"/>
      <c r="X25" s="263"/>
      <c r="Y25" s="262"/>
      <c r="Z25" s="263"/>
      <c r="AA25" s="264"/>
      <c r="AB25" s="42" t="s">
        <v>22</v>
      </c>
      <c r="AC25" s="43">
        <f t="shared" si="0"/>
        <v>1670</v>
      </c>
      <c r="AM25" s="18"/>
      <c r="AO25" s="18"/>
    </row>
    <row r="26" spans="1:41" x14ac:dyDescent="0.2">
      <c r="A26" s="2"/>
      <c r="B26" s="2"/>
      <c r="C26" s="2" t="s">
        <v>17</v>
      </c>
      <c r="D26" s="40" t="s">
        <v>22</v>
      </c>
      <c r="E26" s="41">
        <v>31</v>
      </c>
      <c r="F26" s="40" t="s">
        <v>22</v>
      </c>
      <c r="G26" s="41">
        <v>92</v>
      </c>
      <c r="H26" s="40" t="s">
        <v>22</v>
      </c>
      <c r="I26" s="41">
        <v>0</v>
      </c>
      <c r="J26" s="40" t="s">
        <v>22</v>
      </c>
      <c r="K26" s="41">
        <v>70</v>
      </c>
      <c r="L26" s="40" t="s">
        <v>22</v>
      </c>
      <c r="M26" s="41">
        <v>0</v>
      </c>
      <c r="N26" s="40" t="s">
        <v>22</v>
      </c>
      <c r="O26" s="41">
        <v>643</v>
      </c>
      <c r="P26" s="70" t="s">
        <v>22</v>
      </c>
      <c r="Q26" s="70">
        <v>0</v>
      </c>
      <c r="R26" s="70" t="s">
        <v>22</v>
      </c>
      <c r="S26" s="70">
        <v>286</v>
      </c>
      <c r="T26" s="70" t="s">
        <v>22</v>
      </c>
      <c r="U26" s="66">
        <v>1345</v>
      </c>
      <c r="V26" s="261"/>
      <c r="W26" s="262"/>
      <c r="X26" s="263"/>
      <c r="Y26" s="262"/>
      <c r="Z26" s="263"/>
      <c r="AA26" s="264"/>
      <c r="AB26" s="42" t="s">
        <v>22</v>
      </c>
      <c r="AC26" s="43">
        <f t="shared" si="0"/>
        <v>2467</v>
      </c>
      <c r="AK26" s="18"/>
    </row>
    <row r="27" spans="1:41" x14ac:dyDescent="0.2">
      <c r="A27" s="5">
        <v>315031411</v>
      </c>
      <c r="B27" s="5" t="s">
        <v>30</v>
      </c>
      <c r="C27" s="3" t="s">
        <v>18</v>
      </c>
      <c r="D27" s="44">
        <v>0</v>
      </c>
      <c r="E27" s="45">
        <v>0</v>
      </c>
      <c r="F27" s="44">
        <v>0</v>
      </c>
      <c r="G27" s="45">
        <v>0</v>
      </c>
      <c r="H27" s="44">
        <v>0</v>
      </c>
      <c r="I27" s="45">
        <v>0</v>
      </c>
      <c r="J27" s="44">
        <v>0</v>
      </c>
      <c r="K27" s="45">
        <v>0</v>
      </c>
      <c r="L27" s="44">
        <v>0</v>
      </c>
      <c r="M27" s="45">
        <v>0</v>
      </c>
      <c r="N27" s="44">
        <v>0</v>
      </c>
      <c r="O27" s="45">
        <v>0</v>
      </c>
      <c r="P27" s="124">
        <v>0</v>
      </c>
      <c r="Q27" s="125">
        <v>0</v>
      </c>
      <c r="R27" s="124">
        <v>0</v>
      </c>
      <c r="S27" s="125">
        <v>0</v>
      </c>
      <c r="T27" s="124">
        <v>0</v>
      </c>
      <c r="U27" s="125">
        <v>0</v>
      </c>
      <c r="V27" s="261"/>
      <c r="W27" s="262"/>
      <c r="X27" s="263"/>
      <c r="Y27" s="262"/>
      <c r="Z27" s="263"/>
      <c r="AA27" s="264"/>
      <c r="AB27" s="50">
        <f>SUMIF($D$2:$AA$2, "No. of Dwelling Units Approved", D27:AA27)</f>
        <v>0</v>
      </c>
      <c r="AC27" s="51">
        <f t="shared" si="0"/>
        <v>0</v>
      </c>
    </row>
    <row r="28" spans="1:41" x14ac:dyDescent="0.2">
      <c r="A28" s="5"/>
      <c r="B28" s="5"/>
      <c r="C28" s="3" t="s">
        <v>109</v>
      </c>
      <c r="D28" s="44">
        <v>0</v>
      </c>
      <c r="E28" s="45">
        <v>0</v>
      </c>
      <c r="F28" s="44">
        <v>0</v>
      </c>
      <c r="G28" s="45">
        <v>0</v>
      </c>
      <c r="H28" s="44">
        <v>0</v>
      </c>
      <c r="I28" s="45">
        <v>0</v>
      </c>
      <c r="J28" s="44">
        <v>0</v>
      </c>
      <c r="K28" s="45">
        <v>0</v>
      </c>
      <c r="L28" s="44">
        <v>0</v>
      </c>
      <c r="M28" s="45">
        <v>0</v>
      </c>
      <c r="N28" s="44">
        <v>0</v>
      </c>
      <c r="O28" s="45">
        <v>0</v>
      </c>
      <c r="P28" s="124">
        <v>0</v>
      </c>
      <c r="Q28" s="125">
        <v>0</v>
      </c>
      <c r="R28" s="124">
        <v>0</v>
      </c>
      <c r="S28" s="125">
        <v>0</v>
      </c>
      <c r="T28" s="124">
        <v>0</v>
      </c>
      <c r="U28" s="125">
        <v>0</v>
      </c>
      <c r="V28" s="261"/>
      <c r="W28" s="262"/>
      <c r="X28" s="263"/>
      <c r="Y28" s="262"/>
      <c r="Z28" s="263"/>
      <c r="AA28" s="264"/>
      <c r="AB28" s="50">
        <f t="shared" ref="AB28:AB30" si="8">SUMIF($D$2:$AA$2, "No. of Dwelling Units Approved", D28:AA28)</f>
        <v>0</v>
      </c>
      <c r="AC28" s="51">
        <f t="shared" si="0"/>
        <v>0</v>
      </c>
    </row>
    <row r="29" spans="1:41" x14ac:dyDescent="0.2">
      <c r="A29" s="5"/>
      <c r="B29" s="5"/>
      <c r="C29" s="3" t="s">
        <v>110</v>
      </c>
      <c r="D29" s="44">
        <v>0</v>
      </c>
      <c r="E29" s="45">
        <v>0</v>
      </c>
      <c r="F29" s="44">
        <v>0</v>
      </c>
      <c r="G29" s="45">
        <v>0</v>
      </c>
      <c r="H29" s="44">
        <v>0</v>
      </c>
      <c r="I29" s="45">
        <v>0</v>
      </c>
      <c r="J29" s="44">
        <v>0</v>
      </c>
      <c r="K29" s="45">
        <v>0</v>
      </c>
      <c r="L29" s="44">
        <v>0</v>
      </c>
      <c r="M29" s="45">
        <v>0</v>
      </c>
      <c r="N29" s="44">
        <v>0</v>
      </c>
      <c r="O29" s="45">
        <v>0</v>
      </c>
      <c r="P29" s="124">
        <v>0</v>
      </c>
      <c r="Q29" s="125">
        <v>0</v>
      </c>
      <c r="R29" s="124">
        <v>0</v>
      </c>
      <c r="S29" s="125">
        <v>0</v>
      </c>
      <c r="T29" s="124">
        <v>0</v>
      </c>
      <c r="U29" s="125">
        <v>0</v>
      </c>
      <c r="V29" s="265"/>
      <c r="W29" s="266"/>
      <c r="X29" s="267"/>
      <c r="Y29" s="266"/>
      <c r="Z29" s="267"/>
      <c r="AA29" s="268"/>
      <c r="AB29" s="50">
        <f t="shared" ref="AB29" si="9">SUMIF($D$2:$AA$2, "No. of Dwelling Units Approved", D29:AA29)</f>
        <v>0</v>
      </c>
      <c r="AC29" s="51">
        <f t="shared" ref="AC29" si="10">SUMIF($D$2:$AA$2, "Value of Approvals ($000)", D29:AA29)</f>
        <v>0</v>
      </c>
    </row>
    <row r="30" spans="1:41" x14ac:dyDescent="0.2">
      <c r="A30" s="5"/>
      <c r="B30" s="5"/>
      <c r="C30" s="3" t="s">
        <v>19</v>
      </c>
      <c r="D30" s="44">
        <v>0</v>
      </c>
      <c r="E30" s="45">
        <v>0</v>
      </c>
      <c r="F30" s="44">
        <v>0</v>
      </c>
      <c r="G30" s="45">
        <v>0</v>
      </c>
      <c r="H30" s="44">
        <v>0</v>
      </c>
      <c r="I30" s="45">
        <v>0</v>
      </c>
      <c r="J30" s="44">
        <v>0</v>
      </c>
      <c r="K30" s="45">
        <v>0</v>
      </c>
      <c r="L30" s="44">
        <v>0</v>
      </c>
      <c r="M30" s="45">
        <v>0</v>
      </c>
      <c r="N30" s="44">
        <v>0</v>
      </c>
      <c r="O30" s="45">
        <v>0</v>
      </c>
      <c r="P30" s="124">
        <v>0</v>
      </c>
      <c r="Q30" s="125">
        <v>0</v>
      </c>
      <c r="R30" s="124">
        <v>0</v>
      </c>
      <c r="S30" s="125">
        <v>0</v>
      </c>
      <c r="T30" s="124">
        <v>0</v>
      </c>
      <c r="U30" s="125">
        <v>0</v>
      </c>
      <c r="V30" s="265"/>
      <c r="W30" s="266"/>
      <c r="X30" s="267"/>
      <c r="Y30" s="266"/>
      <c r="Z30" s="267"/>
      <c r="AA30" s="268"/>
      <c r="AB30" s="50">
        <f t="shared" si="8"/>
        <v>0</v>
      </c>
      <c r="AC30" s="51">
        <f t="shared" si="0"/>
        <v>0</v>
      </c>
    </row>
    <row r="31" spans="1:41" x14ac:dyDescent="0.2">
      <c r="A31" s="5"/>
      <c r="B31" s="5"/>
      <c r="C31" s="3" t="s">
        <v>14</v>
      </c>
      <c r="D31" s="44" t="s">
        <v>22</v>
      </c>
      <c r="E31" s="45">
        <v>0</v>
      </c>
      <c r="F31" s="44" t="s">
        <v>22</v>
      </c>
      <c r="G31" s="45">
        <v>0</v>
      </c>
      <c r="H31" s="44" t="s">
        <v>22</v>
      </c>
      <c r="I31" s="45">
        <v>0</v>
      </c>
      <c r="J31" s="44" t="s">
        <v>22</v>
      </c>
      <c r="K31" s="45">
        <v>40</v>
      </c>
      <c r="L31" s="44" t="s">
        <v>22</v>
      </c>
      <c r="M31" s="45">
        <v>0</v>
      </c>
      <c r="N31" s="44" t="s">
        <v>22</v>
      </c>
      <c r="O31" s="45">
        <v>0</v>
      </c>
      <c r="P31" s="124" t="s">
        <v>22</v>
      </c>
      <c r="Q31" s="125">
        <v>0</v>
      </c>
      <c r="R31" s="124" t="s">
        <v>22</v>
      </c>
      <c r="S31" s="125">
        <v>0</v>
      </c>
      <c r="T31" s="124" t="s">
        <v>22</v>
      </c>
      <c r="U31" s="125">
        <v>0</v>
      </c>
      <c r="V31" s="261"/>
      <c r="W31" s="262"/>
      <c r="X31" s="263"/>
      <c r="Y31" s="262"/>
      <c r="Z31" s="263"/>
      <c r="AA31" s="264"/>
      <c r="AB31" s="52" t="s">
        <v>22</v>
      </c>
      <c r="AC31" s="51">
        <f t="shared" si="0"/>
        <v>40</v>
      </c>
      <c r="AO31" s="18"/>
    </row>
    <row r="32" spans="1:41" x14ac:dyDescent="0.2">
      <c r="A32" s="5"/>
      <c r="B32" s="5"/>
      <c r="C32" s="3" t="s">
        <v>15</v>
      </c>
      <c r="D32" s="44" t="s">
        <v>22</v>
      </c>
      <c r="E32" s="45">
        <v>0</v>
      </c>
      <c r="F32" s="44" t="s">
        <v>22</v>
      </c>
      <c r="G32" s="45">
        <v>0</v>
      </c>
      <c r="H32" s="44" t="s">
        <v>22</v>
      </c>
      <c r="I32" s="45">
        <v>0</v>
      </c>
      <c r="J32" s="44" t="s">
        <v>22</v>
      </c>
      <c r="K32" s="45">
        <v>40</v>
      </c>
      <c r="L32" s="44" t="s">
        <v>22</v>
      </c>
      <c r="M32" s="45">
        <v>0</v>
      </c>
      <c r="N32" s="44" t="s">
        <v>22</v>
      </c>
      <c r="O32" s="45">
        <v>0</v>
      </c>
      <c r="P32" s="124" t="s">
        <v>22</v>
      </c>
      <c r="Q32" s="125">
        <v>0</v>
      </c>
      <c r="R32" s="124" t="s">
        <v>22</v>
      </c>
      <c r="S32" s="125">
        <v>0</v>
      </c>
      <c r="T32" s="124" t="s">
        <v>22</v>
      </c>
      <c r="U32" s="125">
        <v>0</v>
      </c>
      <c r="V32" s="261"/>
      <c r="W32" s="262"/>
      <c r="X32" s="263"/>
      <c r="Y32" s="262"/>
      <c r="Z32" s="263"/>
      <c r="AA32" s="264"/>
      <c r="AB32" s="52" t="s">
        <v>22</v>
      </c>
      <c r="AC32" s="51">
        <f t="shared" si="0"/>
        <v>40</v>
      </c>
    </row>
    <row r="33" spans="1:41" x14ac:dyDescent="0.2">
      <c r="A33" s="5"/>
      <c r="B33" s="5"/>
      <c r="C33" s="3" t="s">
        <v>16</v>
      </c>
      <c r="D33" s="44" t="s">
        <v>22</v>
      </c>
      <c r="E33" s="45">
        <v>275</v>
      </c>
      <c r="F33" s="44" t="s">
        <v>22</v>
      </c>
      <c r="G33" s="45">
        <v>65</v>
      </c>
      <c r="H33" s="44" t="s">
        <v>22</v>
      </c>
      <c r="I33" s="45">
        <v>0</v>
      </c>
      <c r="J33" s="44" t="s">
        <v>22</v>
      </c>
      <c r="K33" s="45">
        <v>141</v>
      </c>
      <c r="L33" s="44" t="s">
        <v>22</v>
      </c>
      <c r="M33" s="45">
        <v>0</v>
      </c>
      <c r="N33" s="44" t="s">
        <v>22</v>
      </c>
      <c r="O33" s="45">
        <v>281</v>
      </c>
      <c r="P33" s="124" t="s">
        <v>22</v>
      </c>
      <c r="Q33" s="125">
        <v>532</v>
      </c>
      <c r="R33" s="124" t="s">
        <v>22</v>
      </c>
      <c r="S33" s="125">
        <v>0</v>
      </c>
      <c r="T33" s="124" t="s">
        <v>22</v>
      </c>
      <c r="U33" s="125">
        <v>0</v>
      </c>
      <c r="V33" s="261"/>
      <c r="W33" s="262"/>
      <c r="X33" s="263"/>
      <c r="Y33" s="262"/>
      <c r="Z33" s="263"/>
      <c r="AA33" s="264"/>
      <c r="AB33" s="52" t="s">
        <v>22</v>
      </c>
      <c r="AC33" s="51">
        <f t="shared" si="0"/>
        <v>1294</v>
      </c>
      <c r="AO33" s="18"/>
    </row>
    <row r="34" spans="1:41" x14ac:dyDescent="0.2">
      <c r="A34" s="5"/>
      <c r="B34" s="5"/>
      <c r="C34" s="3" t="s">
        <v>17</v>
      </c>
      <c r="D34" s="44" t="s">
        <v>22</v>
      </c>
      <c r="E34" s="45">
        <v>275</v>
      </c>
      <c r="F34" s="44" t="s">
        <v>22</v>
      </c>
      <c r="G34" s="45">
        <v>65</v>
      </c>
      <c r="H34" s="44" t="s">
        <v>22</v>
      </c>
      <c r="I34" s="45">
        <v>0</v>
      </c>
      <c r="J34" s="44" t="s">
        <v>22</v>
      </c>
      <c r="K34" s="45">
        <v>181</v>
      </c>
      <c r="L34" s="44" t="s">
        <v>22</v>
      </c>
      <c r="M34" s="45">
        <v>0</v>
      </c>
      <c r="N34" s="44" t="s">
        <v>22</v>
      </c>
      <c r="O34" s="45">
        <v>281</v>
      </c>
      <c r="P34" s="124" t="s">
        <v>22</v>
      </c>
      <c r="Q34" s="125">
        <v>532</v>
      </c>
      <c r="R34" s="124" t="s">
        <v>22</v>
      </c>
      <c r="S34" s="125">
        <v>0</v>
      </c>
      <c r="T34" s="124" t="s">
        <v>22</v>
      </c>
      <c r="U34" s="125">
        <v>0</v>
      </c>
      <c r="V34" s="261"/>
      <c r="W34" s="262"/>
      <c r="X34" s="263"/>
      <c r="Y34" s="262"/>
      <c r="Z34" s="263"/>
      <c r="AA34" s="264"/>
      <c r="AB34" s="52" t="s">
        <v>22</v>
      </c>
      <c r="AC34" s="51">
        <f t="shared" si="0"/>
        <v>1334</v>
      </c>
      <c r="AO34" s="18"/>
    </row>
    <row r="35" spans="1:41" x14ac:dyDescent="0.2">
      <c r="A35" s="231" t="s">
        <v>65</v>
      </c>
      <c r="B35" s="230" t="s">
        <v>31</v>
      </c>
      <c r="C35" s="10" t="s">
        <v>18</v>
      </c>
      <c r="D35" s="46">
        <f>D3+D11+D19+D27</f>
        <v>80</v>
      </c>
      <c r="E35" s="47">
        <f>E3+E11+E19+E27</f>
        <v>20926</v>
      </c>
      <c r="F35" s="46">
        <f>F3+F11+F19+F27</f>
        <v>97</v>
      </c>
      <c r="G35" s="47">
        <f>G3+G11+G19+G27</f>
        <v>28008</v>
      </c>
      <c r="H35" s="46">
        <f t="shared" ref="H35:I35" si="11">H3+H11+H19+H27</f>
        <v>68</v>
      </c>
      <c r="I35" s="47">
        <f t="shared" si="11"/>
        <v>20615</v>
      </c>
      <c r="J35" s="46">
        <f t="shared" ref="J35:K35" si="12">J3+J11+J19+J27</f>
        <v>115</v>
      </c>
      <c r="K35" s="47">
        <f t="shared" si="12"/>
        <v>30717</v>
      </c>
      <c r="L35" s="46">
        <f t="shared" ref="L35:M35" si="13">L3+L11+L19+L27</f>
        <v>64</v>
      </c>
      <c r="M35" s="47">
        <f t="shared" si="13"/>
        <v>17813</v>
      </c>
      <c r="N35" s="46">
        <f t="shared" ref="N35:O35" si="14">N3+N11+N19+N27</f>
        <v>63</v>
      </c>
      <c r="O35" s="47">
        <f t="shared" si="14"/>
        <v>17299</v>
      </c>
      <c r="P35" s="117">
        <f t="shared" ref="P35:Q35" si="15">P3+P11+P19+P27</f>
        <v>44</v>
      </c>
      <c r="Q35" s="118">
        <f t="shared" si="15"/>
        <v>13452</v>
      </c>
      <c r="R35" s="117">
        <f t="shared" ref="R35:S35" si="16">R3+R11+R19+R27</f>
        <v>69</v>
      </c>
      <c r="S35" s="118">
        <f t="shared" si="16"/>
        <v>18571</v>
      </c>
      <c r="T35" s="117">
        <f t="shared" ref="T35:U35" si="17">T3+T11+T19+T27</f>
        <v>64</v>
      </c>
      <c r="U35" s="118">
        <f t="shared" si="17"/>
        <v>19743</v>
      </c>
      <c r="V35" s="265"/>
      <c r="W35" s="266"/>
      <c r="X35" s="267"/>
      <c r="Y35" s="266"/>
      <c r="Z35" s="267"/>
      <c r="AA35" s="268"/>
      <c r="AB35" s="46">
        <f>SUMIF($D$2:$AA$2, "No. of Dwelling Units Approved", D35:AA35)</f>
        <v>664</v>
      </c>
      <c r="AC35" s="47">
        <f t="shared" si="0"/>
        <v>187144</v>
      </c>
    </row>
    <row r="36" spans="1:41" x14ac:dyDescent="0.2">
      <c r="A36" s="231"/>
      <c r="B36" s="230"/>
      <c r="C36" s="10" t="s">
        <v>109</v>
      </c>
      <c r="D36" s="46">
        <f>D4+D12+D20+D28</f>
        <v>12</v>
      </c>
      <c r="E36" s="47">
        <f>E4+E12+E20+E28</f>
        <v>3452</v>
      </c>
      <c r="F36" s="46">
        <f t="shared" ref="F36:G37" si="18">F4+F12+F20+F28</f>
        <v>6</v>
      </c>
      <c r="G36" s="47">
        <f t="shared" si="18"/>
        <v>785</v>
      </c>
      <c r="H36" s="46">
        <f t="shared" ref="H36:I37" si="19">H4+H12+H20+H28</f>
        <v>24</v>
      </c>
      <c r="I36" s="47">
        <f t="shared" si="19"/>
        <v>5348</v>
      </c>
      <c r="J36" s="46">
        <f t="shared" ref="J36:K37" si="20">J4+J12+J20+J28</f>
        <v>43</v>
      </c>
      <c r="K36" s="47">
        <f t="shared" si="20"/>
        <v>8828</v>
      </c>
      <c r="L36" s="46">
        <f t="shared" ref="L36:M37" si="21">L4+L12+L20+L28</f>
        <v>28</v>
      </c>
      <c r="M36" s="47">
        <f t="shared" si="21"/>
        <v>4928</v>
      </c>
      <c r="N36" s="46">
        <f t="shared" ref="N36:O37" si="22">N4+N12+N20+N28</f>
        <v>7</v>
      </c>
      <c r="O36" s="47">
        <f t="shared" si="22"/>
        <v>1587</v>
      </c>
      <c r="P36" s="117">
        <f t="shared" ref="P36:Q37" si="23">P4+P12+P20+P28</f>
        <v>28</v>
      </c>
      <c r="Q36" s="118">
        <f t="shared" si="23"/>
        <v>4850</v>
      </c>
      <c r="R36" s="117">
        <f t="shared" ref="R36:S37" si="24">R4+R12+R20+R28</f>
        <v>2</v>
      </c>
      <c r="S36" s="118">
        <f t="shared" si="24"/>
        <v>384</v>
      </c>
      <c r="T36" s="117">
        <f t="shared" ref="T36:U37" si="25">T4+T12+T20+T28</f>
        <v>16</v>
      </c>
      <c r="U36" s="118">
        <f t="shared" si="25"/>
        <v>3626</v>
      </c>
      <c r="V36" s="265"/>
      <c r="W36" s="266"/>
      <c r="X36" s="267"/>
      <c r="Y36" s="266"/>
      <c r="Z36" s="267"/>
      <c r="AA36" s="268"/>
      <c r="AB36" s="46">
        <f t="shared" ref="AB36:AB38" si="26">SUMIF($D$2:$AA$2, "No. of Dwelling Units Approved", D36:AA36)</f>
        <v>166</v>
      </c>
      <c r="AC36" s="47">
        <f t="shared" si="0"/>
        <v>33788</v>
      </c>
      <c r="AO36" s="18"/>
    </row>
    <row r="37" spans="1:41" x14ac:dyDescent="0.2">
      <c r="A37" s="231"/>
      <c r="B37" s="110"/>
      <c r="C37" s="10" t="s">
        <v>110</v>
      </c>
      <c r="D37" s="46">
        <f>D5+D13+D21+D29</f>
        <v>0</v>
      </c>
      <c r="E37" s="47">
        <f>E5+E13+E21+E29</f>
        <v>0</v>
      </c>
      <c r="F37" s="46">
        <f t="shared" si="18"/>
        <v>0</v>
      </c>
      <c r="G37" s="47">
        <f t="shared" si="18"/>
        <v>0</v>
      </c>
      <c r="H37" s="46">
        <f t="shared" si="19"/>
        <v>0</v>
      </c>
      <c r="I37" s="47">
        <f t="shared" si="19"/>
        <v>0</v>
      </c>
      <c r="J37" s="46">
        <f t="shared" si="20"/>
        <v>0</v>
      </c>
      <c r="K37" s="47">
        <f t="shared" si="20"/>
        <v>0</v>
      </c>
      <c r="L37" s="46">
        <f t="shared" si="21"/>
        <v>0</v>
      </c>
      <c r="M37" s="47">
        <f t="shared" si="21"/>
        <v>0</v>
      </c>
      <c r="N37" s="46">
        <f t="shared" si="22"/>
        <v>0</v>
      </c>
      <c r="O37" s="47">
        <f t="shared" si="22"/>
        <v>0</v>
      </c>
      <c r="P37" s="117">
        <f t="shared" si="23"/>
        <v>0</v>
      </c>
      <c r="Q37" s="118">
        <f t="shared" si="23"/>
        <v>0</v>
      </c>
      <c r="R37" s="117">
        <f t="shared" si="24"/>
        <v>0</v>
      </c>
      <c r="S37" s="118">
        <f t="shared" si="24"/>
        <v>0</v>
      </c>
      <c r="T37" s="117">
        <f t="shared" si="25"/>
        <v>0</v>
      </c>
      <c r="U37" s="118">
        <f t="shared" si="25"/>
        <v>0</v>
      </c>
      <c r="V37" s="261"/>
      <c r="W37" s="262"/>
      <c r="X37" s="263"/>
      <c r="Y37" s="262"/>
      <c r="Z37" s="263"/>
      <c r="AA37" s="264"/>
      <c r="AB37" s="46">
        <f t="shared" ref="AB37" si="27">SUMIF($D$2:$AA$2, "No. of Dwelling Units Approved", D37:AA37)</f>
        <v>0</v>
      </c>
      <c r="AC37" s="47">
        <f t="shared" ref="AC37" si="28">SUMIF($D$2:$AA$2, "Value of Approvals ($000)", D37:AA37)</f>
        <v>0</v>
      </c>
      <c r="AO37" s="18"/>
    </row>
    <row r="38" spans="1:41" x14ac:dyDescent="0.2">
      <c r="A38" s="231"/>
      <c r="B38" s="10"/>
      <c r="C38" s="10" t="s">
        <v>19</v>
      </c>
      <c r="D38" s="46">
        <f t="shared" ref="D38:E38" si="29">D6+D14+D22+D30</f>
        <v>92</v>
      </c>
      <c r="E38" s="47">
        <f t="shared" si="29"/>
        <v>24378</v>
      </c>
      <c r="F38" s="46">
        <f t="shared" ref="F38:G38" si="30">F6+F14+F22+F30</f>
        <v>103</v>
      </c>
      <c r="G38" s="47">
        <f t="shared" si="30"/>
        <v>28793</v>
      </c>
      <c r="H38" s="46">
        <f t="shared" ref="H38:I38" si="31">H6+H14+H22+H30</f>
        <v>92</v>
      </c>
      <c r="I38" s="47">
        <f t="shared" si="31"/>
        <v>25963</v>
      </c>
      <c r="J38" s="46">
        <f t="shared" ref="J38:K38" si="32">J6+J14+J22+J30</f>
        <v>158</v>
      </c>
      <c r="K38" s="47">
        <f t="shared" si="32"/>
        <v>39545</v>
      </c>
      <c r="L38" s="46">
        <f t="shared" ref="L38:M38" si="33">L6+L14+L22+L30</f>
        <v>92</v>
      </c>
      <c r="M38" s="47">
        <f t="shared" si="33"/>
        <v>22741</v>
      </c>
      <c r="N38" s="46">
        <f t="shared" ref="N38:O38" si="34">N6+N14+N22+N30</f>
        <v>70</v>
      </c>
      <c r="O38" s="47">
        <f t="shared" si="34"/>
        <v>18886</v>
      </c>
      <c r="P38" s="117">
        <f t="shared" ref="P38:Q38" si="35">P6+P14+P22+P30</f>
        <v>72</v>
      </c>
      <c r="Q38" s="118">
        <f t="shared" si="35"/>
        <v>18302</v>
      </c>
      <c r="R38" s="117">
        <f t="shared" ref="R38:S38" si="36">R6+R14+R22+R30</f>
        <v>71</v>
      </c>
      <c r="S38" s="118">
        <f t="shared" si="36"/>
        <v>18955</v>
      </c>
      <c r="T38" s="117">
        <f t="shared" ref="T38:U38" si="37">T6+T14+T22+T30</f>
        <v>80</v>
      </c>
      <c r="U38" s="118">
        <f t="shared" si="37"/>
        <v>23369</v>
      </c>
      <c r="V38" s="261"/>
      <c r="W38" s="262"/>
      <c r="X38" s="263"/>
      <c r="Y38" s="262"/>
      <c r="Z38" s="263"/>
      <c r="AA38" s="264"/>
      <c r="AB38" s="46">
        <f t="shared" si="26"/>
        <v>830</v>
      </c>
      <c r="AC38" s="47">
        <f t="shared" si="0"/>
        <v>220932</v>
      </c>
    </row>
    <row r="39" spans="1:41" x14ac:dyDescent="0.2">
      <c r="A39" s="231"/>
      <c r="B39" s="10"/>
      <c r="C39" s="10" t="s">
        <v>14</v>
      </c>
      <c r="D39" s="46" t="s">
        <v>22</v>
      </c>
      <c r="E39" s="47">
        <f>E7+E15+E23+E31</f>
        <v>6122</v>
      </c>
      <c r="F39" s="46" t="s">
        <v>22</v>
      </c>
      <c r="G39" s="47">
        <f>G7+G15+G23+G31</f>
        <v>9015</v>
      </c>
      <c r="H39" s="46" t="s">
        <v>22</v>
      </c>
      <c r="I39" s="47">
        <f t="shared" ref="I39:K39" si="38">I7+I15+I23+I31</f>
        <v>6454</v>
      </c>
      <c r="J39" s="46" t="s">
        <v>22</v>
      </c>
      <c r="K39" s="47">
        <f t="shared" si="38"/>
        <v>8208</v>
      </c>
      <c r="L39" s="46" t="s">
        <v>22</v>
      </c>
      <c r="M39" s="47">
        <f t="shared" ref="M39:O39" si="39">M7+M15+M23+M31</f>
        <v>7409</v>
      </c>
      <c r="N39" s="46" t="s">
        <v>22</v>
      </c>
      <c r="O39" s="47">
        <f t="shared" si="39"/>
        <v>8147</v>
      </c>
      <c r="P39" s="117" t="s">
        <v>22</v>
      </c>
      <c r="Q39" s="118">
        <f t="shared" ref="Q39:S39" si="40">Q7+Q15+Q23+Q31</f>
        <v>5965</v>
      </c>
      <c r="R39" s="117" t="s">
        <v>22</v>
      </c>
      <c r="S39" s="118">
        <f t="shared" si="40"/>
        <v>5282</v>
      </c>
      <c r="T39" s="117" t="s">
        <v>22</v>
      </c>
      <c r="U39" s="118">
        <f t="shared" ref="U39:W39" si="41">U7+U15+U23+U31</f>
        <v>5461</v>
      </c>
      <c r="V39" s="261"/>
      <c r="W39" s="262"/>
      <c r="X39" s="263"/>
      <c r="Y39" s="262"/>
      <c r="Z39" s="263"/>
      <c r="AA39" s="264"/>
      <c r="AB39" s="46" t="s">
        <v>22</v>
      </c>
      <c r="AC39" s="47">
        <f t="shared" si="0"/>
        <v>62063</v>
      </c>
      <c r="AO39" s="18"/>
    </row>
    <row r="40" spans="1:41" x14ac:dyDescent="0.2">
      <c r="A40" s="231"/>
      <c r="B40" s="10"/>
      <c r="C40" s="10" t="s">
        <v>15</v>
      </c>
      <c r="D40" s="46" t="s">
        <v>22</v>
      </c>
      <c r="E40" s="47">
        <f>E8+E16+E24+E32</f>
        <v>30500</v>
      </c>
      <c r="F40" s="46" t="s">
        <v>22</v>
      </c>
      <c r="G40" s="47">
        <f>G8+G16+G24+G32</f>
        <v>37809</v>
      </c>
      <c r="H40" s="46" t="s">
        <v>22</v>
      </c>
      <c r="I40" s="47">
        <f t="shared" ref="I40:K40" si="42">I8+I16+I24+I32</f>
        <v>32417</v>
      </c>
      <c r="J40" s="46" t="s">
        <v>22</v>
      </c>
      <c r="K40" s="47">
        <f t="shared" si="42"/>
        <v>47753</v>
      </c>
      <c r="L40" s="46" t="s">
        <v>22</v>
      </c>
      <c r="M40" s="47">
        <f t="shared" ref="M40:O40" si="43">M8+M16+M24+M32</f>
        <v>30150</v>
      </c>
      <c r="N40" s="46" t="s">
        <v>22</v>
      </c>
      <c r="O40" s="47">
        <f t="shared" si="43"/>
        <v>27032</v>
      </c>
      <c r="P40" s="117" t="s">
        <v>22</v>
      </c>
      <c r="Q40" s="118">
        <f t="shared" ref="Q40:S40" si="44">Q8+Q16+Q24+Q32</f>
        <v>24267</v>
      </c>
      <c r="R40" s="117" t="s">
        <v>22</v>
      </c>
      <c r="S40" s="118">
        <f t="shared" si="44"/>
        <v>24237</v>
      </c>
      <c r="T40" s="117" t="s">
        <v>22</v>
      </c>
      <c r="U40" s="118">
        <f t="shared" ref="U40:W40" si="45">U8+U16+U24+U32</f>
        <v>28830</v>
      </c>
      <c r="V40" s="261"/>
      <c r="W40" s="262"/>
      <c r="X40" s="263"/>
      <c r="Y40" s="262"/>
      <c r="Z40" s="263"/>
      <c r="AA40" s="264"/>
      <c r="AB40" s="46" t="s">
        <v>22</v>
      </c>
      <c r="AC40" s="47">
        <f t="shared" si="0"/>
        <v>282995</v>
      </c>
    </row>
    <row r="41" spans="1:41" x14ac:dyDescent="0.2">
      <c r="A41" s="231"/>
      <c r="B41" s="10"/>
      <c r="C41" s="10" t="s">
        <v>16</v>
      </c>
      <c r="D41" s="46" t="s">
        <v>22</v>
      </c>
      <c r="E41" s="47">
        <f>E9+E17+E25+E33</f>
        <v>19023</v>
      </c>
      <c r="F41" s="46" t="s">
        <v>22</v>
      </c>
      <c r="G41" s="47">
        <f>G9+G17+G25+G33</f>
        <v>25102</v>
      </c>
      <c r="H41" s="46" t="s">
        <v>22</v>
      </c>
      <c r="I41" s="47">
        <f t="shared" ref="I41:K41" si="46">I9+I17+I25+I33</f>
        <v>20004</v>
      </c>
      <c r="J41" s="46" t="s">
        <v>22</v>
      </c>
      <c r="K41" s="47">
        <f t="shared" si="46"/>
        <v>28998</v>
      </c>
      <c r="L41" s="46" t="s">
        <v>22</v>
      </c>
      <c r="M41" s="47">
        <f t="shared" ref="M41:O41" si="47">M9+M17+M25+M33</f>
        <v>43981</v>
      </c>
      <c r="N41" s="46" t="s">
        <v>22</v>
      </c>
      <c r="O41" s="47">
        <f t="shared" si="47"/>
        <v>4843</v>
      </c>
      <c r="P41" s="117" t="s">
        <v>22</v>
      </c>
      <c r="Q41" s="118">
        <f t="shared" ref="Q41:S41" si="48">Q9+Q17+Q25+Q33</f>
        <v>22775</v>
      </c>
      <c r="R41" s="117" t="s">
        <v>22</v>
      </c>
      <c r="S41" s="118">
        <f t="shared" si="48"/>
        <v>23565</v>
      </c>
      <c r="T41" s="117" t="s">
        <v>22</v>
      </c>
      <c r="U41" s="118">
        <f t="shared" ref="U41:W41" si="49">U9+U17+U25+U33</f>
        <v>11244</v>
      </c>
      <c r="V41" s="265"/>
      <c r="W41" s="266"/>
      <c r="X41" s="267"/>
      <c r="Y41" s="266"/>
      <c r="Z41" s="267"/>
      <c r="AA41" s="268"/>
      <c r="AB41" s="46" t="s">
        <v>22</v>
      </c>
      <c r="AC41" s="47">
        <f t="shared" si="0"/>
        <v>199535</v>
      </c>
      <c r="AI41" s="18"/>
      <c r="AO41" s="18"/>
    </row>
    <row r="42" spans="1:41" x14ac:dyDescent="0.2">
      <c r="A42" s="231"/>
      <c r="B42" s="10"/>
      <c r="C42" s="10" t="s">
        <v>17</v>
      </c>
      <c r="D42" s="46" t="s">
        <v>22</v>
      </c>
      <c r="E42" s="47">
        <f>E10+E18+E26+E34</f>
        <v>49524</v>
      </c>
      <c r="F42" s="46" t="s">
        <v>22</v>
      </c>
      <c r="G42" s="47">
        <f>G10+G18+G26+G34</f>
        <v>62910</v>
      </c>
      <c r="H42" s="46" t="s">
        <v>22</v>
      </c>
      <c r="I42" s="47">
        <f t="shared" ref="I42:K42" si="50">I10+I18+I26+I34</f>
        <v>52421</v>
      </c>
      <c r="J42" s="46" t="s">
        <v>22</v>
      </c>
      <c r="K42" s="47">
        <f t="shared" si="50"/>
        <v>76752</v>
      </c>
      <c r="L42" s="46" t="s">
        <v>22</v>
      </c>
      <c r="M42" s="47">
        <f t="shared" ref="M42:O42" si="51">M10+M18+M26+M34</f>
        <v>74131</v>
      </c>
      <c r="N42" s="46" t="s">
        <v>22</v>
      </c>
      <c r="O42" s="47">
        <f t="shared" si="51"/>
        <v>31875</v>
      </c>
      <c r="P42" s="117" t="s">
        <v>22</v>
      </c>
      <c r="Q42" s="118">
        <f t="shared" ref="Q42:S42" si="52">Q10+Q18+Q26+Q34</f>
        <v>47043</v>
      </c>
      <c r="R42" s="117" t="s">
        <v>22</v>
      </c>
      <c r="S42" s="118">
        <f t="shared" si="52"/>
        <v>47802</v>
      </c>
      <c r="T42" s="117" t="s">
        <v>22</v>
      </c>
      <c r="U42" s="118">
        <f t="shared" ref="U42:W42" si="53">U10+U18+U26+U34</f>
        <v>40074</v>
      </c>
      <c r="V42" s="265"/>
      <c r="W42" s="266"/>
      <c r="X42" s="267"/>
      <c r="Y42" s="266"/>
      <c r="Z42" s="267"/>
      <c r="AA42" s="268"/>
      <c r="AB42" s="46" t="s">
        <v>22</v>
      </c>
      <c r="AC42" s="47">
        <f t="shared" si="0"/>
        <v>482532</v>
      </c>
      <c r="AM42" s="18"/>
      <c r="AO42" s="18"/>
    </row>
    <row r="43" spans="1:41" x14ac:dyDescent="0.2">
      <c r="A43" s="3"/>
      <c r="B43" s="3"/>
      <c r="C43" s="3"/>
      <c r="D43" s="44"/>
      <c r="E43" s="44"/>
      <c r="F43" s="44"/>
      <c r="G43" s="44"/>
      <c r="H43" s="44"/>
      <c r="I43" s="44"/>
      <c r="J43" s="44"/>
      <c r="K43" s="44"/>
      <c r="L43" s="44"/>
      <c r="M43" s="44"/>
      <c r="N43" s="44"/>
      <c r="O43" s="44"/>
      <c r="P43" s="124"/>
      <c r="Q43" s="124"/>
      <c r="R43" s="124"/>
      <c r="S43" s="124"/>
      <c r="T43" s="124"/>
      <c r="U43" s="124"/>
      <c r="V43" s="261"/>
      <c r="W43" s="262"/>
      <c r="X43" s="263"/>
      <c r="Y43" s="262"/>
      <c r="Z43" s="263"/>
      <c r="AA43" s="264"/>
      <c r="AB43" s="52"/>
      <c r="AC43" s="52"/>
      <c r="AI43" s="18"/>
    </row>
    <row r="44" spans="1:41" x14ac:dyDescent="0.2">
      <c r="A44" s="8" t="s">
        <v>70</v>
      </c>
      <c r="B44" s="8"/>
      <c r="C44" s="8"/>
      <c r="D44" s="77"/>
      <c r="E44" s="59"/>
      <c r="F44" s="77"/>
      <c r="G44" s="59"/>
      <c r="H44" s="59"/>
      <c r="I44" s="59"/>
      <c r="J44" s="59"/>
      <c r="K44" s="59"/>
      <c r="L44" s="59"/>
      <c r="M44" s="59"/>
      <c r="N44" s="59"/>
      <c r="O44" s="59"/>
      <c r="P44" s="129"/>
      <c r="Q44" s="129"/>
      <c r="R44" s="129"/>
      <c r="S44" s="129"/>
      <c r="T44" s="129"/>
      <c r="U44" s="129"/>
      <c r="V44" s="261"/>
      <c r="W44" s="262"/>
      <c r="X44" s="263"/>
      <c r="Y44" s="262"/>
      <c r="Z44" s="263"/>
      <c r="AA44" s="264"/>
      <c r="AB44" s="77"/>
      <c r="AC44" s="77"/>
      <c r="AM44" s="18"/>
      <c r="AO44" s="18"/>
    </row>
    <row r="45" spans="1:41" ht="12" customHeight="1" x14ac:dyDescent="0.2">
      <c r="A45" s="234" t="s">
        <v>74</v>
      </c>
      <c r="B45" s="2" t="s">
        <v>75</v>
      </c>
      <c r="C45" s="2" t="s">
        <v>18</v>
      </c>
      <c r="D45" s="40">
        <v>4</v>
      </c>
      <c r="E45" s="41">
        <v>593</v>
      </c>
      <c r="F45" s="40">
        <v>3</v>
      </c>
      <c r="G45" s="41">
        <v>832</v>
      </c>
      <c r="H45" s="40">
        <v>8</v>
      </c>
      <c r="I45" s="41">
        <v>2393</v>
      </c>
      <c r="J45" s="40">
        <v>8</v>
      </c>
      <c r="K45" s="41">
        <v>2867</v>
      </c>
      <c r="L45" s="40">
        <v>3</v>
      </c>
      <c r="M45" s="41">
        <v>772</v>
      </c>
      <c r="N45" s="40">
        <v>4</v>
      </c>
      <c r="O45" s="41">
        <v>440</v>
      </c>
      <c r="P45" s="70">
        <v>7</v>
      </c>
      <c r="Q45" s="66">
        <v>1555</v>
      </c>
      <c r="R45" s="70">
        <v>10</v>
      </c>
      <c r="S45" s="66">
        <v>2411</v>
      </c>
      <c r="T45" s="70">
        <v>4</v>
      </c>
      <c r="U45" s="66">
        <v>1174</v>
      </c>
      <c r="V45" s="261"/>
      <c r="W45" s="262"/>
      <c r="X45" s="263"/>
      <c r="Y45" s="262"/>
      <c r="Z45" s="263"/>
      <c r="AA45" s="264"/>
      <c r="AB45" s="42">
        <f>SUMIF($D$2:$AA$2, "No. of Dwelling Units Approved", D45:AA45)</f>
        <v>51</v>
      </c>
      <c r="AC45" s="43">
        <f t="shared" si="0"/>
        <v>13037</v>
      </c>
      <c r="AI45" s="18"/>
    </row>
    <row r="46" spans="1:41" x14ac:dyDescent="0.2">
      <c r="A46" s="234"/>
      <c r="B46" s="2"/>
      <c r="C46" s="2" t="s">
        <v>109</v>
      </c>
      <c r="D46" s="40">
        <v>0</v>
      </c>
      <c r="E46" s="41">
        <v>0</v>
      </c>
      <c r="F46" s="40">
        <v>0</v>
      </c>
      <c r="G46" s="41">
        <v>0</v>
      </c>
      <c r="H46" s="40">
        <v>0</v>
      </c>
      <c r="I46" s="41">
        <v>0</v>
      </c>
      <c r="J46" s="40">
        <v>0</v>
      </c>
      <c r="K46" s="41">
        <v>0</v>
      </c>
      <c r="L46" s="40">
        <v>0</v>
      </c>
      <c r="M46" s="41">
        <v>0</v>
      </c>
      <c r="N46" s="40">
        <v>0</v>
      </c>
      <c r="O46" s="41">
        <v>0</v>
      </c>
      <c r="P46" s="70">
        <v>0</v>
      </c>
      <c r="Q46" s="66">
        <v>0</v>
      </c>
      <c r="R46" s="70">
        <v>0</v>
      </c>
      <c r="S46" s="66">
        <v>0</v>
      </c>
      <c r="T46" s="70">
        <v>0</v>
      </c>
      <c r="U46" s="66">
        <v>0</v>
      </c>
      <c r="V46" s="261"/>
      <c r="W46" s="262"/>
      <c r="X46" s="263"/>
      <c r="Y46" s="262"/>
      <c r="Z46" s="263"/>
      <c r="AA46" s="264"/>
      <c r="AB46" s="42">
        <f>SUMIF($D$2:$AA$2, "No. of Dwelling Units Approved", D46:AA46)</f>
        <v>0</v>
      </c>
      <c r="AC46" s="43">
        <f t="shared" si="0"/>
        <v>0</v>
      </c>
      <c r="AM46" s="18"/>
      <c r="AO46" s="18"/>
    </row>
    <row r="47" spans="1:41" x14ac:dyDescent="0.2">
      <c r="A47" s="234"/>
      <c r="B47" s="2"/>
      <c r="C47" s="2" t="s">
        <v>110</v>
      </c>
      <c r="D47" s="40">
        <v>0</v>
      </c>
      <c r="E47" s="41">
        <v>0</v>
      </c>
      <c r="F47" s="40">
        <v>0</v>
      </c>
      <c r="G47" s="41">
        <v>0</v>
      </c>
      <c r="H47" s="40">
        <v>0</v>
      </c>
      <c r="I47" s="41">
        <v>0</v>
      </c>
      <c r="J47" s="40">
        <v>0</v>
      </c>
      <c r="K47" s="41">
        <v>0</v>
      </c>
      <c r="L47" s="40">
        <v>0</v>
      </c>
      <c r="M47" s="41">
        <v>0</v>
      </c>
      <c r="N47" s="40">
        <v>0</v>
      </c>
      <c r="O47" s="41">
        <v>0</v>
      </c>
      <c r="P47" s="70">
        <v>0</v>
      </c>
      <c r="Q47" s="66">
        <v>0</v>
      </c>
      <c r="R47" s="70">
        <v>0</v>
      </c>
      <c r="S47" s="66">
        <v>0</v>
      </c>
      <c r="T47" s="70">
        <v>0</v>
      </c>
      <c r="U47" s="66">
        <v>0</v>
      </c>
      <c r="V47" s="265"/>
      <c r="W47" s="266"/>
      <c r="X47" s="267"/>
      <c r="Y47" s="266"/>
      <c r="Z47" s="267"/>
      <c r="AA47" s="268"/>
      <c r="AB47" s="42">
        <f>SUMIF($D$2:$AA$2, "No. of Dwelling Units Approved", D47:AA47)</f>
        <v>0</v>
      </c>
      <c r="AC47" s="43">
        <f t="shared" ref="AC47" si="54">SUMIF($D$2:$AA$2, "Value of Approvals ($000)", D47:AA47)</f>
        <v>0</v>
      </c>
      <c r="AM47" s="18"/>
      <c r="AO47" s="18"/>
    </row>
    <row r="48" spans="1:41" x14ac:dyDescent="0.2">
      <c r="A48" s="234"/>
      <c r="B48" s="2"/>
      <c r="C48" s="2" t="s">
        <v>19</v>
      </c>
      <c r="D48" s="40">
        <v>4</v>
      </c>
      <c r="E48" s="41">
        <v>593</v>
      </c>
      <c r="F48" s="40">
        <v>3</v>
      </c>
      <c r="G48" s="41">
        <v>832</v>
      </c>
      <c r="H48" s="40">
        <v>8</v>
      </c>
      <c r="I48" s="41">
        <v>2393</v>
      </c>
      <c r="J48" s="40">
        <v>8</v>
      </c>
      <c r="K48" s="41">
        <v>2867</v>
      </c>
      <c r="L48" s="40">
        <v>3</v>
      </c>
      <c r="M48" s="41">
        <v>772</v>
      </c>
      <c r="N48" s="40">
        <v>4</v>
      </c>
      <c r="O48" s="41">
        <v>440</v>
      </c>
      <c r="P48" s="70">
        <v>7</v>
      </c>
      <c r="Q48" s="66">
        <v>1555</v>
      </c>
      <c r="R48" s="70">
        <v>10</v>
      </c>
      <c r="S48" s="66">
        <v>2411</v>
      </c>
      <c r="T48" s="70">
        <v>4</v>
      </c>
      <c r="U48" s="66">
        <v>1174</v>
      </c>
      <c r="V48" s="265"/>
      <c r="W48" s="266"/>
      <c r="X48" s="267"/>
      <c r="Y48" s="266"/>
      <c r="Z48" s="267"/>
      <c r="AA48" s="268"/>
      <c r="AB48" s="42">
        <f>SUMIF($D$2:$AA$2, "No. of Dwelling Units Approved", D48:AA48)</f>
        <v>51</v>
      </c>
      <c r="AC48" s="43">
        <f t="shared" si="0"/>
        <v>13037</v>
      </c>
      <c r="AI48" s="18"/>
      <c r="AO48" s="18"/>
    </row>
    <row r="49" spans="1:41" x14ac:dyDescent="0.2">
      <c r="A49" s="234"/>
      <c r="B49" s="2"/>
      <c r="C49" s="2" t="s">
        <v>14</v>
      </c>
      <c r="D49" s="40" t="s">
        <v>22</v>
      </c>
      <c r="E49" s="41">
        <v>904</v>
      </c>
      <c r="F49" s="40" t="s">
        <v>22</v>
      </c>
      <c r="G49" s="41">
        <v>726</v>
      </c>
      <c r="H49" s="40" t="s">
        <v>22</v>
      </c>
      <c r="I49" s="41">
        <v>339</v>
      </c>
      <c r="J49" s="40" t="s">
        <v>22</v>
      </c>
      <c r="K49" s="41">
        <v>653</v>
      </c>
      <c r="L49" s="40" t="s">
        <v>22</v>
      </c>
      <c r="M49" s="41">
        <v>937</v>
      </c>
      <c r="N49" s="40" t="s">
        <v>22</v>
      </c>
      <c r="O49" s="41">
        <v>2424</v>
      </c>
      <c r="P49" s="70" t="s">
        <v>22</v>
      </c>
      <c r="Q49" s="66">
        <v>1066</v>
      </c>
      <c r="R49" s="70" t="s">
        <v>22</v>
      </c>
      <c r="S49" s="66">
        <v>2194</v>
      </c>
      <c r="T49" s="70" t="s">
        <v>22</v>
      </c>
      <c r="U49" s="66">
        <v>1684</v>
      </c>
      <c r="V49" s="261"/>
      <c r="W49" s="262"/>
      <c r="X49" s="263"/>
      <c r="Y49" s="262"/>
      <c r="Z49" s="263"/>
      <c r="AA49" s="264"/>
      <c r="AB49" s="42" t="s">
        <v>22</v>
      </c>
      <c r="AC49" s="43">
        <f t="shared" si="0"/>
        <v>10927</v>
      </c>
      <c r="AM49" s="18"/>
      <c r="AO49" s="18"/>
    </row>
    <row r="50" spans="1:41" x14ac:dyDescent="0.2">
      <c r="A50" s="234"/>
      <c r="B50" s="2"/>
      <c r="C50" s="2" t="s">
        <v>15</v>
      </c>
      <c r="D50" s="40" t="s">
        <v>22</v>
      </c>
      <c r="E50" s="41">
        <v>1497</v>
      </c>
      <c r="F50" s="40" t="s">
        <v>22</v>
      </c>
      <c r="G50" s="41">
        <v>1559</v>
      </c>
      <c r="H50" s="40" t="s">
        <v>22</v>
      </c>
      <c r="I50" s="41">
        <v>2731</v>
      </c>
      <c r="J50" s="40" t="s">
        <v>22</v>
      </c>
      <c r="K50" s="41">
        <v>3520</v>
      </c>
      <c r="L50" s="40" t="s">
        <v>22</v>
      </c>
      <c r="M50" s="41">
        <v>1710</v>
      </c>
      <c r="N50" s="40" t="s">
        <v>22</v>
      </c>
      <c r="O50" s="41">
        <v>2863</v>
      </c>
      <c r="P50" s="70" t="s">
        <v>22</v>
      </c>
      <c r="Q50" s="66">
        <v>2620</v>
      </c>
      <c r="R50" s="70" t="s">
        <v>22</v>
      </c>
      <c r="S50" s="66">
        <v>4605</v>
      </c>
      <c r="T50" s="70" t="s">
        <v>22</v>
      </c>
      <c r="U50" s="66">
        <v>2858</v>
      </c>
      <c r="V50" s="261"/>
      <c r="W50" s="262"/>
      <c r="X50" s="263"/>
      <c r="Y50" s="262"/>
      <c r="Z50" s="263"/>
      <c r="AA50" s="264"/>
      <c r="AB50" s="42" t="s">
        <v>22</v>
      </c>
      <c r="AC50" s="43">
        <f t="shared" si="0"/>
        <v>23963</v>
      </c>
    </row>
    <row r="51" spans="1:41" x14ac:dyDescent="0.2">
      <c r="A51" s="234"/>
      <c r="B51" s="2"/>
      <c r="C51" s="2" t="s">
        <v>16</v>
      </c>
      <c r="D51" s="40" t="s">
        <v>22</v>
      </c>
      <c r="E51" s="41">
        <v>75</v>
      </c>
      <c r="F51" s="40" t="s">
        <v>22</v>
      </c>
      <c r="G51" s="41">
        <v>172</v>
      </c>
      <c r="H51" s="40" t="s">
        <v>22</v>
      </c>
      <c r="I51" s="41">
        <v>2493</v>
      </c>
      <c r="J51" s="40" t="s">
        <v>22</v>
      </c>
      <c r="K51" s="41">
        <v>1664</v>
      </c>
      <c r="L51" s="40" t="s">
        <v>22</v>
      </c>
      <c r="M51" s="41">
        <v>15110</v>
      </c>
      <c r="N51" s="40" t="s">
        <v>22</v>
      </c>
      <c r="O51" s="41">
        <v>2069</v>
      </c>
      <c r="P51" s="70" t="s">
        <v>22</v>
      </c>
      <c r="Q51" s="66">
        <v>382</v>
      </c>
      <c r="R51" s="70" t="s">
        <v>22</v>
      </c>
      <c r="S51" s="66">
        <v>404</v>
      </c>
      <c r="T51" s="70" t="s">
        <v>22</v>
      </c>
      <c r="U51" s="66">
        <v>56</v>
      </c>
      <c r="V51" s="261"/>
      <c r="W51" s="262"/>
      <c r="X51" s="263"/>
      <c r="Y51" s="262"/>
      <c r="Z51" s="263"/>
      <c r="AA51" s="264"/>
      <c r="AB51" s="42" t="s">
        <v>22</v>
      </c>
      <c r="AC51" s="43">
        <f t="shared" si="0"/>
        <v>22425</v>
      </c>
    </row>
    <row r="52" spans="1:41" x14ac:dyDescent="0.2">
      <c r="A52" s="234"/>
      <c r="B52" s="2"/>
      <c r="C52" s="2" t="s">
        <v>17</v>
      </c>
      <c r="D52" s="40" t="s">
        <v>22</v>
      </c>
      <c r="E52" s="41">
        <v>1572</v>
      </c>
      <c r="F52" s="40" t="s">
        <v>22</v>
      </c>
      <c r="G52" s="41">
        <v>1730</v>
      </c>
      <c r="H52" s="40" t="s">
        <v>22</v>
      </c>
      <c r="I52" s="41">
        <v>5225</v>
      </c>
      <c r="J52" s="40" t="s">
        <v>22</v>
      </c>
      <c r="K52" s="41">
        <v>5183</v>
      </c>
      <c r="L52" s="40" t="s">
        <v>22</v>
      </c>
      <c r="M52" s="41">
        <v>16820</v>
      </c>
      <c r="N52" s="40" t="s">
        <v>22</v>
      </c>
      <c r="O52" s="41">
        <v>4932</v>
      </c>
      <c r="P52" s="70" t="s">
        <v>22</v>
      </c>
      <c r="Q52" s="66">
        <v>3002</v>
      </c>
      <c r="R52" s="70" t="s">
        <v>22</v>
      </c>
      <c r="S52" s="66">
        <v>5009</v>
      </c>
      <c r="T52" s="70" t="s">
        <v>22</v>
      </c>
      <c r="U52" s="66">
        <v>2915</v>
      </c>
      <c r="V52" s="261"/>
      <c r="W52" s="262"/>
      <c r="X52" s="263"/>
      <c r="Y52" s="262"/>
      <c r="Z52" s="263"/>
      <c r="AA52" s="264"/>
      <c r="AB52" s="42" t="s">
        <v>22</v>
      </c>
      <c r="AC52" s="43">
        <f t="shared" si="0"/>
        <v>46388</v>
      </c>
    </row>
    <row r="53" spans="1:41" ht="12" customHeight="1" x14ac:dyDescent="0.2">
      <c r="A53" s="5"/>
      <c r="B53" s="233" t="s">
        <v>99</v>
      </c>
      <c r="C53" s="3" t="s">
        <v>18</v>
      </c>
      <c r="D53" s="44">
        <v>14</v>
      </c>
      <c r="E53" s="45">
        <v>3413</v>
      </c>
      <c r="F53" s="44">
        <v>14</v>
      </c>
      <c r="G53" s="45">
        <v>3311</v>
      </c>
      <c r="H53" s="44">
        <v>9</v>
      </c>
      <c r="I53" s="45">
        <v>2711</v>
      </c>
      <c r="J53" s="44">
        <v>11</v>
      </c>
      <c r="K53" s="45">
        <v>3170</v>
      </c>
      <c r="L53" s="44">
        <v>18</v>
      </c>
      <c r="M53" s="45">
        <v>5088</v>
      </c>
      <c r="N53" s="44">
        <v>9</v>
      </c>
      <c r="O53" s="45">
        <v>2357</v>
      </c>
      <c r="P53" s="124">
        <v>4</v>
      </c>
      <c r="Q53" s="125">
        <v>1098</v>
      </c>
      <c r="R53" s="124">
        <v>8</v>
      </c>
      <c r="S53" s="125">
        <v>1718</v>
      </c>
      <c r="T53" s="124">
        <v>4</v>
      </c>
      <c r="U53" s="125">
        <v>916</v>
      </c>
      <c r="V53" s="265"/>
      <c r="W53" s="266"/>
      <c r="X53" s="267"/>
      <c r="Y53" s="266"/>
      <c r="Z53" s="267"/>
      <c r="AA53" s="268"/>
      <c r="AB53" s="50">
        <f>SUMIF($D$2:$AA$2, "No. of Dwelling Units Approved", D53:AA53)</f>
        <v>91</v>
      </c>
      <c r="AC53" s="51">
        <f t="shared" ref="AC53:AC60" si="55">SUMIF($D$2:$AA$2, "Value of Approvals ($000)", D53:AA53)</f>
        <v>23782</v>
      </c>
    </row>
    <row r="54" spans="1:41" ht="12" customHeight="1" x14ac:dyDescent="0.2">
      <c r="A54" s="5"/>
      <c r="B54" s="233"/>
      <c r="C54" s="3" t="s">
        <v>109</v>
      </c>
      <c r="D54" s="44">
        <v>0</v>
      </c>
      <c r="E54" s="45">
        <v>0</v>
      </c>
      <c r="F54" s="44">
        <v>0</v>
      </c>
      <c r="G54" s="45">
        <v>0</v>
      </c>
      <c r="H54" s="44">
        <v>0</v>
      </c>
      <c r="I54" s="45">
        <v>0</v>
      </c>
      <c r="J54" s="44">
        <v>0</v>
      </c>
      <c r="K54" s="45">
        <v>0</v>
      </c>
      <c r="L54" s="44">
        <v>0</v>
      </c>
      <c r="M54" s="45">
        <v>0</v>
      </c>
      <c r="N54" s="44">
        <v>0</v>
      </c>
      <c r="O54" s="45">
        <v>0</v>
      </c>
      <c r="P54" s="124">
        <v>0</v>
      </c>
      <c r="Q54" s="125">
        <v>0</v>
      </c>
      <c r="R54" s="124">
        <v>0</v>
      </c>
      <c r="S54" s="125">
        <v>0</v>
      </c>
      <c r="T54" s="124">
        <v>0</v>
      </c>
      <c r="U54" s="125">
        <v>0</v>
      </c>
      <c r="V54" s="265"/>
      <c r="W54" s="266"/>
      <c r="X54" s="267"/>
      <c r="Y54" s="266"/>
      <c r="Z54" s="267"/>
      <c r="AA54" s="268"/>
      <c r="AB54" s="50">
        <f>SUMIF($D$2:$AA$2, "No. of Dwelling Units Approved", D54:AA54)</f>
        <v>0</v>
      </c>
      <c r="AC54" s="51">
        <f t="shared" si="55"/>
        <v>0</v>
      </c>
    </row>
    <row r="55" spans="1:41" ht="12" customHeight="1" x14ac:dyDescent="0.2">
      <c r="A55" s="5"/>
      <c r="B55" s="233"/>
      <c r="C55" s="3" t="s">
        <v>110</v>
      </c>
      <c r="D55" s="44">
        <v>0</v>
      </c>
      <c r="E55" s="45">
        <v>0</v>
      </c>
      <c r="F55" s="44">
        <v>0</v>
      </c>
      <c r="G55" s="45">
        <v>0</v>
      </c>
      <c r="H55" s="44">
        <v>0</v>
      </c>
      <c r="I55" s="45">
        <v>0</v>
      </c>
      <c r="J55" s="44">
        <v>0</v>
      </c>
      <c r="K55" s="45">
        <v>0</v>
      </c>
      <c r="L55" s="44">
        <v>0</v>
      </c>
      <c r="M55" s="45">
        <v>0</v>
      </c>
      <c r="N55" s="44">
        <v>0</v>
      </c>
      <c r="O55" s="45">
        <v>0</v>
      </c>
      <c r="P55" s="124">
        <v>0</v>
      </c>
      <c r="Q55" s="125">
        <v>0</v>
      </c>
      <c r="R55" s="124">
        <v>0</v>
      </c>
      <c r="S55" s="125">
        <v>0</v>
      </c>
      <c r="T55" s="124">
        <v>0</v>
      </c>
      <c r="U55" s="125">
        <v>0</v>
      </c>
      <c r="V55" s="261"/>
      <c r="W55" s="262"/>
      <c r="X55" s="263"/>
      <c r="Y55" s="262"/>
      <c r="Z55" s="263"/>
      <c r="AA55" s="264"/>
      <c r="AB55" s="50">
        <f>SUMIF($D$2:$AA$2, "No. of Dwelling Units Approved", D55:AA55)</f>
        <v>0</v>
      </c>
      <c r="AC55" s="51">
        <f t="shared" ref="AC55" si="56">SUMIF($D$2:$AA$2, "Value of Approvals ($000)", D55:AA55)</f>
        <v>0</v>
      </c>
    </row>
    <row r="56" spans="1:41" ht="12" customHeight="1" x14ac:dyDescent="0.2">
      <c r="A56" s="5"/>
      <c r="B56" s="5"/>
      <c r="C56" s="3" t="s">
        <v>19</v>
      </c>
      <c r="D56" s="44">
        <v>14</v>
      </c>
      <c r="E56" s="45">
        <v>3413</v>
      </c>
      <c r="F56" s="44">
        <v>14</v>
      </c>
      <c r="G56" s="45">
        <v>3311</v>
      </c>
      <c r="H56" s="44">
        <v>9</v>
      </c>
      <c r="I56" s="45">
        <v>2711</v>
      </c>
      <c r="J56" s="44">
        <v>11</v>
      </c>
      <c r="K56" s="45">
        <v>3170</v>
      </c>
      <c r="L56" s="44">
        <v>18</v>
      </c>
      <c r="M56" s="45">
        <v>5088</v>
      </c>
      <c r="N56" s="44">
        <v>9</v>
      </c>
      <c r="O56" s="45">
        <v>2357</v>
      </c>
      <c r="P56" s="124">
        <v>4</v>
      </c>
      <c r="Q56" s="125">
        <v>1098</v>
      </c>
      <c r="R56" s="124">
        <v>8</v>
      </c>
      <c r="S56" s="125">
        <v>1718</v>
      </c>
      <c r="T56" s="124">
        <v>4</v>
      </c>
      <c r="U56" s="125">
        <v>916</v>
      </c>
      <c r="V56" s="261"/>
      <c r="W56" s="262"/>
      <c r="X56" s="263"/>
      <c r="Y56" s="262"/>
      <c r="Z56" s="263"/>
      <c r="AA56" s="264"/>
      <c r="AB56" s="50">
        <f>SUMIF($D$2:$AA$2, "No. of Dwelling Units Approved", D56:AA56)</f>
        <v>91</v>
      </c>
      <c r="AC56" s="51">
        <f t="shared" si="55"/>
        <v>23782</v>
      </c>
    </row>
    <row r="57" spans="1:41" x14ac:dyDescent="0.2">
      <c r="A57" s="5"/>
      <c r="B57" s="5"/>
      <c r="C57" s="3" t="s">
        <v>14</v>
      </c>
      <c r="D57" s="44" t="s">
        <v>22</v>
      </c>
      <c r="E57" s="45">
        <v>291</v>
      </c>
      <c r="F57" s="44" t="s">
        <v>22</v>
      </c>
      <c r="G57" s="45">
        <v>165</v>
      </c>
      <c r="H57" s="44" t="s">
        <v>22</v>
      </c>
      <c r="I57" s="45">
        <v>169</v>
      </c>
      <c r="J57" s="44" t="s">
        <v>22</v>
      </c>
      <c r="K57" s="45">
        <v>281</v>
      </c>
      <c r="L57" s="44" t="s">
        <v>22</v>
      </c>
      <c r="M57" s="45">
        <v>181</v>
      </c>
      <c r="N57" s="44" t="s">
        <v>22</v>
      </c>
      <c r="O57" s="45">
        <v>102</v>
      </c>
      <c r="P57" s="124" t="s">
        <v>22</v>
      </c>
      <c r="Q57" s="125">
        <v>152</v>
      </c>
      <c r="R57" s="124" t="s">
        <v>22</v>
      </c>
      <c r="S57" s="125">
        <v>170</v>
      </c>
      <c r="T57" s="124" t="s">
        <v>22</v>
      </c>
      <c r="U57" s="125">
        <v>118</v>
      </c>
      <c r="V57" s="261"/>
      <c r="W57" s="262"/>
      <c r="X57" s="263"/>
      <c r="Y57" s="262"/>
      <c r="Z57" s="263"/>
      <c r="AA57" s="264"/>
      <c r="AB57" s="52" t="s">
        <v>22</v>
      </c>
      <c r="AC57" s="51">
        <f t="shared" si="55"/>
        <v>1629</v>
      </c>
    </row>
    <row r="58" spans="1:41" x14ac:dyDescent="0.2">
      <c r="A58" s="5"/>
      <c r="B58" s="5"/>
      <c r="C58" s="3" t="s">
        <v>15</v>
      </c>
      <c r="D58" s="44" t="s">
        <v>22</v>
      </c>
      <c r="E58" s="45">
        <v>3704</v>
      </c>
      <c r="F58" s="44" t="s">
        <v>22</v>
      </c>
      <c r="G58" s="45">
        <v>3477</v>
      </c>
      <c r="H58" s="44" t="s">
        <v>22</v>
      </c>
      <c r="I58" s="45">
        <v>2881</v>
      </c>
      <c r="J58" s="44" t="s">
        <v>22</v>
      </c>
      <c r="K58" s="45">
        <v>3451</v>
      </c>
      <c r="L58" s="44" t="s">
        <v>22</v>
      </c>
      <c r="M58" s="45">
        <v>5269</v>
      </c>
      <c r="N58" s="44" t="s">
        <v>22</v>
      </c>
      <c r="O58" s="45">
        <v>2459</v>
      </c>
      <c r="P58" s="124" t="s">
        <v>22</v>
      </c>
      <c r="Q58" s="125">
        <v>1249</v>
      </c>
      <c r="R58" s="124" t="s">
        <v>22</v>
      </c>
      <c r="S58" s="125">
        <v>1888</v>
      </c>
      <c r="T58" s="124" t="s">
        <v>22</v>
      </c>
      <c r="U58" s="125">
        <v>1034</v>
      </c>
      <c r="V58" s="261"/>
      <c r="W58" s="262"/>
      <c r="X58" s="263"/>
      <c r="Y58" s="262"/>
      <c r="Z58" s="263"/>
      <c r="AA58" s="264"/>
      <c r="AB58" s="52" t="s">
        <v>22</v>
      </c>
      <c r="AC58" s="51">
        <f t="shared" si="55"/>
        <v>25412</v>
      </c>
    </row>
    <row r="59" spans="1:41" x14ac:dyDescent="0.2">
      <c r="A59" s="5"/>
      <c r="B59" s="5"/>
      <c r="C59" s="3" t="s">
        <v>16</v>
      </c>
      <c r="D59" s="44" t="s">
        <v>22</v>
      </c>
      <c r="E59" s="45">
        <v>333</v>
      </c>
      <c r="F59" s="44" t="s">
        <v>22</v>
      </c>
      <c r="G59" s="45">
        <v>112</v>
      </c>
      <c r="H59" s="44" t="s">
        <v>22</v>
      </c>
      <c r="I59" s="45">
        <v>211</v>
      </c>
      <c r="J59" s="44" t="s">
        <v>22</v>
      </c>
      <c r="K59" s="45">
        <v>0</v>
      </c>
      <c r="L59" s="44" t="s">
        <v>22</v>
      </c>
      <c r="M59" s="45">
        <v>0</v>
      </c>
      <c r="N59" s="44" t="s">
        <v>22</v>
      </c>
      <c r="O59" s="45">
        <v>0</v>
      </c>
      <c r="P59" s="124" t="s">
        <v>22</v>
      </c>
      <c r="Q59" s="125">
        <v>737</v>
      </c>
      <c r="R59" s="124" t="s">
        <v>22</v>
      </c>
      <c r="S59" s="125">
        <v>1204</v>
      </c>
      <c r="T59" s="124" t="s">
        <v>22</v>
      </c>
      <c r="U59" s="125">
        <v>263</v>
      </c>
      <c r="V59" s="265"/>
      <c r="W59" s="266"/>
      <c r="X59" s="267"/>
      <c r="Y59" s="266"/>
      <c r="Z59" s="267"/>
      <c r="AA59" s="268"/>
      <c r="AB59" s="52" t="s">
        <v>22</v>
      </c>
      <c r="AC59" s="51">
        <f t="shared" si="55"/>
        <v>2860</v>
      </c>
    </row>
    <row r="60" spans="1:41" x14ac:dyDescent="0.2">
      <c r="A60" s="24"/>
      <c r="B60" s="24"/>
      <c r="C60" s="31" t="s">
        <v>17</v>
      </c>
      <c r="D60" s="103" t="s">
        <v>22</v>
      </c>
      <c r="E60" s="76">
        <v>4037</v>
      </c>
      <c r="F60" s="103" t="s">
        <v>22</v>
      </c>
      <c r="G60" s="76">
        <v>3589</v>
      </c>
      <c r="H60" s="103" t="s">
        <v>22</v>
      </c>
      <c r="I60" s="76">
        <v>3092</v>
      </c>
      <c r="J60" s="103" t="s">
        <v>22</v>
      </c>
      <c r="K60" s="76">
        <v>3451</v>
      </c>
      <c r="L60" s="103" t="s">
        <v>22</v>
      </c>
      <c r="M60" s="76">
        <v>5269</v>
      </c>
      <c r="N60" s="103" t="s">
        <v>22</v>
      </c>
      <c r="O60" s="76">
        <v>2459</v>
      </c>
      <c r="P60" s="133" t="s">
        <v>22</v>
      </c>
      <c r="Q60" s="134">
        <v>1986</v>
      </c>
      <c r="R60" s="133" t="s">
        <v>22</v>
      </c>
      <c r="S60" s="134">
        <v>3092</v>
      </c>
      <c r="T60" s="133" t="s">
        <v>22</v>
      </c>
      <c r="U60" s="134">
        <v>1296</v>
      </c>
      <c r="V60" s="269"/>
      <c r="W60" s="270"/>
      <c r="X60" s="271"/>
      <c r="Y60" s="270"/>
      <c r="Z60" s="271"/>
      <c r="AA60" s="272"/>
      <c r="AB60" s="104" t="s">
        <v>22</v>
      </c>
      <c r="AC60" s="78">
        <f t="shared" si="55"/>
        <v>28271</v>
      </c>
    </row>
    <row r="63" spans="1:41" x14ac:dyDescent="0.2">
      <c r="B63" s="19"/>
      <c r="C63" s="19"/>
    </row>
    <row r="64" spans="1:41" x14ac:dyDescent="0.2">
      <c r="B64" s="19"/>
      <c r="C64" s="23"/>
      <c r="D64" s="18"/>
      <c r="H64" s="18"/>
    </row>
    <row r="65" spans="2:27" x14ac:dyDescent="0.2">
      <c r="B65" s="19"/>
      <c r="D65" s="18"/>
      <c r="F65" s="18"/>
      <c r="H65" s="18"/>
      <c r="J65" s="18"/>
      <c r="L65" s="18"/>
      <c r="M65" s="18"/>
      <c r="O65" s="18"/>
      <c r="P65" s="113"/>
      <c r="Q65" s="113"/>
      <c r="R65" s="113"/>
      <c r="S65" s="113"/>
      <c r="T65" s="113"/>
      <c r="U65" s="113"/>
      <c r="V65" s="113"/>
      <c r="W65" s="113"/>
      <c r="X65" s="113"/>
      <c r="Y65" s="113"/>
      <c r="Z65" s="113"/>
      <c r="AA65" s="113"/>
    </row>
    <row r="66" spans="2:27" x14ac:dyDescent="0.2">
      <c r="B66" s="19"/>
      <c r="M66" s="18"/>
      <c r="O66" s="18"/>
      <c r="P66" s="113"/>
      <c r="Q66" s="113"/>
      <c r="R66" s="113"/>
      <c r="S66" s="113"/>
      <c r="T66" s="113"/>
      <c r="U66" s="113"/>
      <c r="V66" s="113"/>
      <c r="W66" s="113"/>
      <c r="X66" s="113"/>
      <c r="Y66" s="113"/>
      <c r="Z66" s="113"/>
      <c r="AA66" s="113"/>
    </row>
    <row r="67" spans="2:27" x14ac:dyDescent="0.2">
      <c r="B67" s="19"/>
    </row>
    <row r="68" spans="2:27" x14ac:dyDescent="0.2">
      <c r="L68" s="18"/>
    </row>
    <row r="70" spans="2:27" x14ac:dyDescent="0.2">
      <c r="L70" s="18"/>
      <c r="Z70" s="113"/>
    </row>
    <row r="71" spans="2:27" x14ac:dyDescent="0.2">
      <c r="L71" s="18"/>
      <c r="Z71" s="113"/>
    </row>
    <row r="72" spans="2:27" x14ac:dyDescent="0.2">
      <c r="L72" s="18"/>
    </row>
    <row r="73" spans="2:27" x14ac:dyDescent="0.2">
      <c r="L73" s="18"/>
    </row>
    <row r="74" spans="2:27" x14ac:dyDescent="0.2">
      <c r="L74" s="18"/>
    </row>
  </sheetData>
  <mergeCells count="22">
    <mergeCell ref="A45:A52"/>
    <mergeCell ref="D1:E1"/>
    <mergeCell ref="H1:I1"/>
    <mergeCell ref="J1:K1"/>
    <mergeCell ref="A35:A42"/>
    <mergeCell ref="B35:B36"/>
    <mergeCell ref="A1:A2"/>
    <mergeCell ref="B1:B2"/>
    <mergeCell ref="C1:C2"/>
    <mergeCell ref="B11:B14"/>
    <mergeCell ref="B3:B6"/>
    <mergeCell ref="B53:B55"/>
    <mergeCell ref="T1:U1"/>
    <mergeCell ref="V1:W1"/>
    <mergeCell ref="X1:Y1"/>
    <mergeCell ref="F1:G1"/>
    <mergeCell ref="L1:M1"/>
    <mergeCell ref="AB1:AC1"/>
    <mergeCell ref="P1:Q1"/>
    <mergeCell ref="R1:S1"/>
    <mergeCell ref="Z1:AA1"/>
    <mergeCell ref="N1:O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O86"/>
  <sheetViews>
    <sheetView zoomScaleNormal="100" workbookViewId="0">
      <pane xSplit="3" ySplit="2" topLeftCell="N3" activePane="bottomRight" state="frozenSplit"/>
      <selection activeCell="B1" sqref="B1"/>
      <selection pane="topRight" activeCell="AK1" sqref="AK1"/>
      <selection pane="bottomLeft" activeCell="B25" sqref="B25"/>
      <selection pane="bottomRight" activeCell="V1" sqref="V1:AA11"/>
    </sheetView>
  </sheetViews>
  <sheetFormatPr defaultRowHeight="12" x14ac:dyDescent="0.2"/>
  <cols>
    <col min="1" max="1" width="13.85546875" style="1" customWidth="1"/>
    <col min="2" max="2" width="22.28515625" style="1" customWidth="1"/>
    <col min="3" max="3" width="27.28515625" style="1" customWidth="1"/>
    <col min="4" max="4" width="9.140625" style="1"/>
    <col min="5" max="5" width="9.140625" style="18"/>
    <col min="6" max="6" width="9.140625" style="1" customWidth="1"/>
    <col min="7" max="7" width="9.140625" style="18" customWidth="1"/>
    <col min="8" max="8" width="9.140625" style="1" customWidth="1"/>
    <col min="9" max="9" width="9.140625" style="18" customWidth="1"/>
    <col min="10" max="10" width="9.140625" style="1" customWidth="1"/>
    <col min="11" max="11" width="9.140625" style="18" customWidth="1"/>
    <col min="12" max="17" width="9.140625" style="1" customWidth="1"/>
    <col min="18" max="27" width="9.140625" style="112" customWidth="1"/>
    <col min="28" max="29" width="9.140625" style="1"/>
    <col min="30" max="40" width="9.140625" style="205"/>
    <col min="41" max="16384" width="9.140625" style="1"/>
  </cols>
  <sheetData>
    <row r="1" spans="1:41" x14ac:dyDescent="0.2">
      <c r="A1" s="224" t="s">
        <v>0</v>
      </c>
      <c r="B1" s="224" t="s">
        <v>1</v>
      </c>
      <c r="C1" s="225"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23" t="s">
        <v>13</v>
      </c>
      <c r="AC1" s="223"/>
    </row>
    <row r="2" spans="1:41" ht="58.5" customHeight="1" x14ac:dyDescent="0.2">
      <c r="A2" s="224"/>
      <c r="B2" s="224"/>
      <c r="C2" s="225"/>
      <c r="D2" s="9" t="s">
        <v>3</v>
      </c>
      <c r="E2" s="56" t="s">
        <v>20</v>
      </c>
      <c r="F2" s="9" t="s">
        <v>3</v>
      </c>
      <c r="G2" s="56" t="s">
        <v>20</v>
      </c>
      <c r="H2" s="9" t="s">
        <v>3</v>
      </c>
      <c r="I2" s="56" t="s">
        <v>20</v>
      </c>
      <c r="J2" s="9" t="s">
        <v>3</v>
      </c>
      <c r="K2" s="56" t="s">
        <v>20</v>
      </c>
      <c r="L2" s="9" t="s">
        <v>3</v>
      </c>
      <c r="M2" s="9" t="s">
        <v>20</v>
      </c>
      <c r="N2" s="9" t="s">
        <v>3</v>
      </c>
      <c r="O2" s="9" t="s">
        <v>20</v>
      </c>
      <c r="P2" s="9" t="s">
        <v>3</v>
      </c>
      <c r="Q2" s="9" t="s">
        <v>20</v>
      </c>
      <c r="R2" s="116" t="s">
        <v>3</v>
      </c>
      <c r="S2" s="116" t="s">
        <v>20</v>
      </c>
      <c r="T2" s="116" t="s">
        <v>3</v>
      </c>
      <c r="U2" s="116" t="s">
        <v>20</v>
      </c>
      <c r="V2" s="256" t="s">
        <v>3</v>
      </c>
      <c r="W2" s="256" t="s">
        <v>20</v>
      </c>
      <c r="X2" s="256" t="s">
        <v>3</v>
      </c>
      <c r="Y2" s="256" t="s">
        <v>20</v>
      </c>
      <c r="Z2" s="256" t="s">
        <v>3</v>
      </c>
      <c r="AA2" s="256" t="s">
        <v>20</v>
      </c>
      <c r="AB2" s="14" t="s">
        <v>3</v>
      </c>
      <c r="AC2" s="14" t="s">
        <v>20</v>
      </c>
    </row>
    <row r="3" spans="1:41" x14ac:dyDescent="0.2">
      <c r="A3" s="20"/>
      <c r="B3" s="2" t="s">
        <v>33</v>
      </c>
      <c r="C3" s="2" t="s">
        <v>18</v>
      </c>
      <c r="D3" s="40">
        <v>45</v>
      </c>
      <c r="E3" s="41">
        <v>11383</v>
      </c>
      <c r="F3" s="40">
        <v>32</v>
      </c>
      <c r="G3" s="41">
        <v>10812</v>
      </c>
      <c r="H3" s="40">
        <v>28</v>
      </c>
      <c r="I3" s="41">
        <v>7955</v>
      </c>
      <c r="J3" s="40">
        <v>31</v>
      </c>
      <c r="K3" s="41">
        <v>9269</v>
      </c>
      <c r="L3" s="40">
        <v>41</v>
      </c>
      <c r="M3" s="41">
        <v>13020</v>
      </c>
      <c r="N3" s="40">
        <v>19</v>
      </c>
      <c r="O3" s="41">
        <v>5340</v>
      </c>
      <c r="P3" s="40">
        <v>11</v>
      </c>
      <c r="Q3" s="41">
        <v>3590</v>
      </c>
      <c r="R3" s="70">
        <v>23</v>
      </c>
      <c r="S3" s="66">
        <v>7344</v>
      </c>
      <c r="T3" s="70">
        <v>21</v>
      </c>
      <c r="U3" s="66">
        <v>6451</v>
      </c>
      <c r="V3" s="257"/>
      <c r="W3" s="258"/>
      <c r="X3" s="259"/>
      <c r="Y3" s="258"/>
      <c r="Z3" s="259"/>
      <c r="AA3" s="260"/>
      <c r="AB3" s="42">
        <f>SUMIF($D$2:$AA$2, "No. of Dwelling Units Approved", D3:AA3)</f>
        <v>251</v>
      </c>
      <c r="AC3" s="43">
        <f t="shared" ref="AC3:AC42" si="0">SUMIF($D$2:$AA$2, "Value of Approvals ($000)", D3:AA3)</f>
        <v>75164</v>
      </c>
    </row>
    <row r="4" spans="1:41" x14ac:dyDescent="0.2">
      <c r="A4" s="20"/>
      <c r="B4" s="2"/>
      <c r="C4" s="2" t="s">
        <v>109</v>
      </c>
      <c r="D4" s="40">
        <v>0</v>
      </c>
      <c r="E4" s="41">
        <v>0</v>
      </c>
      <c r="F4" s="40">
        <v>0</v>
      </c>
      <c r="G4" s="41">
        <v>0</v>
      </c>
      <c r="H4" s="40">
        <v>2</v>
      </c>
      <c r="I4" s="41">
        <v>599</v>
      </c>
      <c r="J4" s="40">
        <v>0</v>
      </c>
      <c r="K4" s="41">
        <v>0</v>
      </c>
      <c r="L4" s="40">
        <v>0</v>
      </c>
      <c r="M4" s="41">
        <v>0</v>
      </c>
      <c r="N4" s="40">
        <v>0</v>
      </c>
      <c r="O4" s="41">
        <v>0</v>
      </c>
      <c r="P4" s="40">
        <v>0</v>
      </c>
      <c r="Q4" s="41">
        <v>0</v>
      </c>
      <c r="R4" s="70">
        <v>3</v>
      </c>
      <c r="S4" s="66">
        <v>755</v>
      </c>
      <c r="T4" s="70">
        <v>0</v>
      </c>
      <c r="U4" s="66">
        <v>0</v>
      </c>
      <c r="V4" s="261"/>
      <c r="W4" s="262"/>
      <c r="X4" s="263"/>
      <c r="Y4" s="262"/>
      <c r="Z4" s="263"/>
      <c r="AA4" s="264"/>
      <c r="AB4" s="42">
        <f t="shared" ref="AB4:AB6" si="1">SUMIF($D$2:$AA$2, "No. of Dwelling Units Approved", D4:AA4)</f>
        <v>5</v>
      </c>
      <c r="AC4" s="43">
        <f t="shared" si="0"/>
        <v>1354</v>
      </c>
    </row>
    <row r="5" spans="1:41" x14ac:dyDescent="0.2">
      <c r="A5" s="20"/>
      <c r="B5" s="2"/>
      <c r="C5" s="2" t="s">
        <v>110</v>
      </c>
      <c r="D5" s="40">
        <v>0</v>
      </c>
      <c r="E5" s="41">
        <v>0</v>
      </c>
      <c r="F5" s="40">
        <v>0</v>
      </c>
      <c r="G5" s="41">
        <v>0</v>
      </c>
      <c r="H5" s="40">
        <v>0</v>
      </c>
      <c r="I5" s="41">
        <v>0</v>
      </c>
      <c r="J5" s="40">
        <v>0</v>
      </c>
      <c r="K5" s="41">
        <v>0</v>
      </c>
      <c r="L5" s="40">
        <v>0</v>
      </c>
      <c r="M5" s="41">
        <v>0</v>
      </c>
      <c r="N5" s="40">
        <v>0</v>
      </c>
      <c r="O5" s="41">
        <v>0</v>
      </c>
      <c r="P5" s="40">
        <v>0</v>
      </c>
      <c r="Q5" s="41">
        <v>0</v>
      </c>
      <c r="R5" s="70">
        <v>0</v>
      </c>
      <c r="S5" s="66">
        <v>0</v>
      </c>
      <c r="T5" s="70">
        <v>0</v>
      </c>
      <c r="U5" s="66">
        <v>0</v>
      </c>
      <c r="V5" s="261"/>
      <c r="W5" s="262"/>
      <c r="X5" s="263"/>
      <c r="Y5" s="262"/>
      <c r="Z5" s="263"/>
      <c r="AA5" s="264"/>
      <c r="AB5" s="42">
        <f t="shared" ref="AB5" si="2">SUMIF($D$2:$AA$2, "No. of Dwelling Units Approved", D5:AA5)</f>
        <v>0</v>
      </c>
      <c r="AC5" s="43">
        <f t="shared" ref="AC5" si="3">SUMIF($D$2:$AA$2, "Value of Approvals ($000)", D5:AA5)</f>
        <v>0</v>
      </c>
    </row>
    <row r="6" spans="1:41" x14ac:dyDescent="0.2">
      <c r="A6" s="20"/>
      <c r="B6" s="2"/>
      <c r="C6" s="2" t="s">
        <v>19</v>
      </c>
      <c r="D6" s="40">
        <v>45</v>
      </c>
      <c r="E6" s="41">
        <v>11383</v>
      </c>
      <c r="F6" s="40">
        <v>32</v>
      </c>
      <c r="G6" s="41">
        <v>10812</v>
      </c>
      <c r="H6" s="40">
        <v>30</v>
      </c>
      <c r="I6" s="41">
        <v>8554</v>
      </c>
      <c r="J6" s="40">
        <v>31</v>
      </c>
      <c r="K6" s="41">
        <v>9269</v>
      </c>
      <c r="L6" s="40">
        <v>41</v>
      </c>
      <c r="M6" s="41">
        <v>13020</v>
      </c>
      <c r="N6" s="40">
        <v>19</v>
      </c>
      <c r="O6" s="41">
        <v>5340</v>
      </c>
      <c r="P6" s="40">
        <v>11</v>
      </c>
      <c r="Q6" s="41">
        <v>3590</v>
      </c>
      <c r="R6" s="70">
        <v>26</v>
      </c>
      <c r="S6" s="66">
        <v>8099</v>
      </c>
      <c r="T6" s="70">
        <v>21</v>
      </c>
      <c r="U6" s="66">
        <v>6451</v>
      </c>
      <c r="V6" s="261"/>
      <c r="W6" s="262"/>
      <c r="X6" s="263"/>
      <c r="Y6" s="262"/>
      <c r="Z6" s="263"/>
      <c r="AA6" s="264"/>
      <c r="AB6" s="42">
        <f t="shared" si="1"/>
        <v>256</v>
      </c>
      <c r="AC6" s="43">
        <f t="shared" si="0"/>
        <v>76518</v>
      </c>
      <c r="AH6" s="206"/>
      <c r="AI6" s="206"/>
      <c r="AJ6" s="206"/>
      <c r="AK6" s="206"/>
      <c r="AL6" s="206"/>
      <c r="AM6" s="206"/>
      <c r="AN6" s="206"/>
      <c r="AO6" s="19"/>
    </row>
    <row r="7" spans="1:41" x14ac:dyDescent="0.2">
      <c r="A7" s="20"/>
      <c r="B7" s="2"/>
      <c r="C7" s="2" t="s">
        <v>14</v>
      </c>
      <c r="D7" s="40" t="s">
        <v>22</v>
      </c>
      <c r="E7" s="41">
        <v>1524</v>
      </c>
      <c r="F7" s="40" t="s">
        <v>22</v>
      </c>
      <c r="G7" s="41">
        <v>1789</v>
      </c>
      <c r="H7" s="40" t="s">
        <v>22</v>
      </c>
      <c r="I7" s="41">
        <v>1506</v>
      </c>
      <c r="J7" s="40" t="s">
        <v>22</v>
      </c>
      <c r="K7" s="41">
        <v>1547</v>
      </c>
      <c r="L7" s="40" t="s">
        <v>22</v>
      </c>
      <c r="M7" s="41">
        <v>2297</v>
      </c>
      <c r="N7" s="40" t="s">
        <v>22</v>
      </c>
      <c r="O7" s="41">
        <v>1128</v>
      </c>
      <c r="P7" s="40" t="s">
        <v>22</v>
      </c>
      <c r="Q7" s="41">
        <v>1272</v>
      </c>
      <c r="R7" s="70" t="s">
        <v>22</v>
      </c>
      <c r="S7" s="66">
        <v>1336</v>
      </c>
      <c r="T7" s="70" t="s">
        <v>22</v>
      </c>
      <c r="U7" s="66">
        <v>1617</v>
      </c>
      <c r="V7" s="265"/>
      <c r="W7" s="266"/>
      <c r="X7" s="267"/>
      <c r="Y7" s="266"/>
      <c r="Z7" s="267"/>
      <c r="AA7" s="268"/>
      <c r="AB7" s="42" t="s">
        <v>22</v>
      </c>
      <c r="AC7" s="43">
        <f t="shared" si="0"/>
        <v>14016</v>
      </c>
    </row>
    <row r="8" spans="1:41" x14ac:dyDescent="0.2">
      <c r="A8" s="20"/>
      <c r="B8" s="2"/>
      <c r="C8" s="2" t="s">
        <v>15</v>
      </c>
      <c r="D8" s="40" t="s">
        <v>22</v>
      </c>
      <c r="E8" s="41">
        <v>12907</v>
      </c>
      <c r="F8" s="40" t="s">
        <v>22</v>
      </c>
      <c r="G8" s="41">
        <v>12601</v>
      </c>
      <c r="H8" s="40" t="s">
        <v>22</v>
      </c>
      <c r="I8" s="41">
        <v>10060</v>
      </c>
      <c r="J8" s="40" t="s">
        <v>22</v>
      </c>
      <c r="K8" s="41">
        <v>10816</v>
      </c>
      <c r="L8" s="40" t="s">
        <v>22</v>
      </c>
      <c r="M8" s="41">
        <v>15316</v>
      </c>
      <c r="N8" s="40" t="s">
        <v>22</v>
      </c>
      <c r="O8" s="41">
        <v>6467</v>
      </c>
      <c r="P8" s="40" t="s">
        <v>22</v>
      </c>
      <c r="Q8" s="41">
        <v>4862</v>
      </c>
      <c r="R8" s="70" t="s">
        <v>22</v>
      </c>
      <c r="S8" s="66">
        <v>9435</v>
      </c>
      <c r="T8" s="70" t="s">
        <v>22</v>
      </c>
      <c r="U8" s="66">
        <v>8068</v>
      </c>
      <c r="V8" s="265"/>
      <c r="W8" s="266"/>
      <c r="X8" s="267"/>
      <c r="Y8" s="266"/>
      <c r="Z8" s="267"/>
      <c r="AA8" s="268"/>
      <c r="AB8" s="42" t="s">
        <v>22</v>
      </c>
      <c r="AC8" s="43">
        <f t="shared" si="0"/>
        <v>90532</v>
      </c>
    </row>
    <row r="9" spans="1:41" x14ac:dyDescent="0.2">
      <c r="A9" s="20"/>
      <c r="B9" s="2"/>
      <c r="C9" s="2" t="s">
        <v>16</v>
      </c>
      <c r="D9" s="40" t="s">
        <v>22</v>
      </c>
      <c r="E9" s="41">
        <v>12123</v>
      </c>
      <c r="F9" s="40" t="s">
        <v>22</v>
      </c>
      <c r="G9" s="41">
        <v>4236</v>
      </c>
      <c r="H9" s="40" t="s">
        <v>22</v>
      </c>
      <c r="I9" s="41">
        <v>6336</v>
      </c>
      <c r="J9" s="40" t="s">
        <v>22</v>
      </c>
      <c r="K9" s="41">
        <v>2690</v>
      </c>
      <c r="L9" s="40" t="s">
        <v>22</v>
      </c>
      <c r="M9" s="41">
        <v>3464</v>
      </c>
      <c r="N9" s="40" t="s">
        <v>22</v>
      </c>
      <c r="O9" s="41">
        <v>732</v>
      </c>
      <c r="P9" s="40" t="s">
        <v>22</v>
      </c>
      <c r="Q9" s="41">
        <v>246</v>
      </c>
      <c r="R9" s="70" t="s">
        <v>22</v>
      </c>
      <c r="S9" s="66">
        <v>3753</v>
      </c>
      <c r="T9" s="70" t="s">
        <v>22</v>
      </c>
      <c r="U9" s="66">
        <v>2091</v>
      </c>
      <c r="V9" s="265"/>
      <c r="W9" s="266"/>
      <c r="X9" s="267"/>
      <c r="Y9" s="266"/>
      <c r="Z9" s="267"/>
      <c r="AA9" s="268"/>
      <c r="AB9" s="42" t="s">
        <v>22</v>
      </c>
      <c r="AC9" s="43">
        <f t="shared" si="0"/>
        <v>35671</v>
      </c>
    </row>
    <row r="10" spans="1:41" x14ac:dyDescent="0.2">
      <c r="A10" s="20"/>
      <c r="B10" s="2"/>
      <c r="C10" s="2" t="s">
        <v>17</v>
      </c>
      <c r="D10" s="40" t="s">
        <v>22</v>
      </c>
      <c r="E10" s="41">
        <v>25030</v>
      </c>
      <c r="F10" s="40" t="s">
        <v>22</v>
      </c>
      <c r="G10" s="41">
        <v>16837</v>
      </c>
      <c r="H10" s="40" t="s">
        <v>22</v>
      </c>
      <c r="I10" s="41">
        <v>16396</v>
      </c>
      <c r="J10" s="40" t="s">
        <v>22</v>
      </c>
      <c r="K10" s="41">
        <v>13506</v>
      </c>
      <c r="L10" s="40" t="s">
        <v>22</v>
      </c>
      <c r="M10" s="41">
        <v>18780</v>
      </c>
      <c r="N10" s="40" t="s">
        <v>22</v>
      </c>
      <c r="O10" s="41">
        <v>7199</v>
      </c>
      <c r="P10" s="40" t="s">
        <v>22</v>
      </c>
      <c r="Q10" s="41">
        <v>5108</v>
      </c>
      <c r="R10" s="70" t="s">
        <v>22</v>
      </c>
      <c r="S10" s="66">
        <v>13188</v>
      </c>
      <c r="T10" s="70" t="s">
        <v>22</v>
      </c>
      <c r="U10" s="66">
        <v>10159</v>
      </c>
      <c r="V10" s="265"/>
      <c r="W10" s="266"/>
      <c r="X10" s="267"/>
      <c r="Y10" s="266"/>
      <c r="Z10" s="267"/>
      <c r="AA10" s="268"/>
      <c r="AB10" s="42" t="s">
        <v>22</v>
      </c>
      <c r="AC10" s="43">
        <f t="shared" si="0"/>
        <v>126203</v>
      </c>
    </row>
    <row r="11" spans="1:41" x14ac:dyDescent="0.2">
      <c r="A11" s="6"/>
      <c r="B11" s="3" t="s">
        <v>94</v>
      </c>
      <c r="C11" s="3" t="s">
        <v>18</v>
      </c>
      <c r="D11" s="44">
        <v>7</v>
      </c>
      <c r="E11" s="45">
        <v>1102</v>
      </c>
      <c r="F11" s="44">
        <v>6</v>
      </c>
      <c r="G11" s="45">
        <v>1285</v>
      </c>
      <c r="H11" s="44">
        <v>9</v>
      </c>
      <c r="I11" s="45">
        <v>2861</v>
      </c>
      <c r="J11" s="44">
        <v>12</v>
      </c>
      <c r="K11" s="45">
        <v>4039</v>
      </c>
      <c r="L11" s="44">
        <v>5</v>
      </c>
      <c r="M11" s="45">
        <v>1382</v>
      </c>
      <c r="N11" s="44">
        <v>6</v>
      </c>
      <c r="O11" s="45">
        <v>580</v>
      </c>
      <c r="P11" s="44">
        <v>10</v>
      </c>
      <c r="Q11" s="45">
        <v>1851</v>
      </c>
      <c r="R11" s="124">
        <v>13</v>
      </c>
      <c r="S11" s="125">
        <v>3234</v>
      </c>
      <c r="T11" s="124">
        <v>5</v>
      </c>
      <c r="U11" s="125">
        <v>1374</v>
      </c>
      <c r="V11" s="261"/>
      <c r="W11" s="262"/>
      <c r="X11" s="263"/>
      <c r="Y11" s="262"/>
      <c r="Z11" s="263"/>
      <c r="AA11" s="264"/>
      <c r="AB11" s="50">
        <f>SUMIF($D$2:$AA$2, "No. of Dwelling Units Approved", D11:AA11)</f>
        <v>73</v>
      </c>
      <c r="AC11" s="51">
        <f t="shared" si="0"/>
        <v>17708</v>
      </c>
    </row>
    <row r="12" spans="1:41" x14ac:dyDescent="0.2">
      <c r="A12" s="6"/>
      <c r="B12" s="3"/>
      <c r="C12" s="3" t="s">
        <v>109</v>
      </c>
      <c r="D12" s="44">
        <v>0</v>
      </c>
      <c r="E12" s="45">
        <v>0</v>
      </c>
      <c r="F12" s="44">
        <v>0</v>
      </c>
      <c r="G12" s="45">
        <v>0</v>
      </c>
      <c r="H12" s="44">
        <v>0</v>
      </c>
      <c r="I12" s="45">
        <v>0</v>
      </c>
      <c r="J12" s="44">
        <v>0</v>
      </c>
      <c r="K12" s="45">
        <v>0</v>
      </c>
      <c r="L12" s="44">
        <v>0</v>
      </c>
      <c r="M12" s="45">
        <v>0</v>
      </c>
      <c r="N12" s="44">
        <v>0</v>
      </c>
      <c r="O12" s="45">
        <v>0</v>
      </c>
      <c r="P12" s="44">
        <v>0</v>
      </c>
      <c r="Q12" s="45">
        <v>0</v>
      </c>
      <c r="R12" s="124">
        <v>0</v>
      </c>
      <c r="S12" s="125">
        <v>0</v>
      </c>
      <c r="T12" s="124">
        <v>0</v>
      </c>
      <c r="U12" s="125">
        <v>0</v>
      </c>
      <c r="V12" s="261"/>
      <c r="W12" s="262"/>
      <c r="X12" s="263"/>
      <c r="Y12" s="262"/>
      <c r="Z12" s="263"/>
      <c r="AA12" s="264"/>
      <c r="AB12" s="50">
        <f t="shared" ref="AB12:AB14" si="4">SUMIF($D$2:$AA$2, "No. of Dwelling Units Approved", D12:AA12)</f>
        <v>0</v>
      </c>
      <c r="AC12" s="51">
        <f t="shared" si="0"/>
        <v>0</v>
      </c>
      <c r="AH12" s="206"/>
      <c r="AI12" s="207"/>
      <c r="AJ12" s="206"/>
      <c r="AK12" s="207"/>
      <c r="AM12" s="207"/>
      <c r="AO12" s="18"/>
    </row>
    <row r="13" spans="1:41" x14ac:dyDescent="0.2">
      <c r="A13" s="6"/>
      <c r="B13" s="3"/>
      <c r="C13" s="3" t="s">
        <v>110</v>
      </c>
      <c r="D13" s="44">
        <v>0</v>
      </c>
      <c r="E13" s="45">
        <v>0</v>
      </c>
      <c r="F13" s="44">
        <v>0</v>
      </c>
      <c r="G13" s="45">
        <v>0</v>
      </c>
      <c r="H13" s="44">
        <v>0</v>
      </c>
      <c r="I13" s="45">
        <v>0</v>
      </c>
      <c r="J13" s="44">
        <v>0</v>
      </c>
      <c r="K13" s="45">
        <v>0</v>
      </c>
      <c r="L13" s="44">
        <v>0</v>
      </c>
      <c r="M13" s="45">
        <v>0</v>
      </c>
      <c r="N13" s="44">
        <v>0</v>
      </c>
      <c r="O13" s="45">
        <v>0</v>
      </c>
      <c r="P13" s="44">
        <v>0</v>
      </c>
      <c r="Q13" s="45">
        <v>0</v>
      </c>
      <c r="R13" s="124">
        <v>0</v>
      </c>
      <c r="S13" s="125">
        <v>0</v>
      </c>
      <c r="T13" s="124">
        <v>0</v>
      </c>
      <c r="U13" s="125">
        <v>0</v>
      </c>
      <c r="V13" s="261"/>
      <c r="W13" s="262"/>
      <c r="X13" s="263"/>
      <c r="Y13" s="262"/>
      <c r="Z13" s="263"/>
      <c r="AA13" s="264"/>
      <c r="AB13" s="50">
        <f t="shared" ref="AB13" si="5">SUMIF($D$2:$AA$2, "No. of Dwelling Units Approved", D13:AA13)</f>
        <v>0</v>
      </c>
      <c r="AC13" s="51">
        <f t="shared" ref="AC13" si="6">SUMIF($D$2:$AA$2, "Value of Approvals ($000)", D13:AA13)</f>
        <v>0</v>
      </c>
      <c r="AH13" s="206"/>
      <c r="AI13" s="207"/>
      <c r="AJ13" s="206"/>
      <c r="AK13" s="207"/>
      <c r="AM13" s="207"/>
      <c r="AO13" s="18"/>
    </row>
    <row r="14" spans="1:41" x14ac:dyDescent="0.2">
      <c r="A14" s="6"/>
      <c r="B14" s="3"/>
      <c r="C14" s="3" t="s">
        <v>19</v>
      </c>
      <c r="D14" s="44">
        <v>7</v>
      </c>
      <c r="E14" s="45">
        <v>1102</v>
      </c>
      <c r="F14" s="44">
        <v>6</v>
      </c>
      <c r="G14" s="45">
        <v>1285</v>
      </c>
      <c r="H14" s="44">
        <v>9</v>
      </c>
      <c r="I14" s="45">
        <v>2861</v>
      </c>
      <c r="J14" s="44">
        <v>12</v>
      </c>
      <c r="K14" s="45">
        <v>4039</v>
      </c>
      <c r="L14" s="44">
        <v>5</v>
      </c>
      <c r="M14" s="45">
        <v>1382</v>
      </c>
      <c r="N14" s="44">
        <v>6</v>
      </c>
      <c r="O14" s="45">
        <v>580</v>
      </c>
      <c r="P14" s="44">
        <v>10</v>
      </c>
      <c r="Q14" s="45">
        <v>1851</v>
      </c>
      <c r="R14" s="124">
        <v>13</v>
      </c>
      <c r="S14" s="125">
        <v>3234</v>
      </c>
      <c r="T14" s="124">
        <v>5</v>
      </c>
      <c r="U14" s="125">
        <v>1374</v>
      </c>
      <c r="V14" s="261"/>
      <c r="W14" s="262"/>
      <c r="X14" s="263"/>
      <c r="Y14" s="262"/>
      <c r="Z14" s="263"/>
      <c r="AA14" s="264"/>
      <c r="AB14" s="50">
        <f t="shared" si="4"/>
        <v>73</v>
      </c>
      <c r="AC14" s="51">
        <f t="shared" si="0"/>
        <v>17708</v>
      </c>
      <c r="AI14" s="207"/>
      <c r="AK14" s="207"/>
      <c r="AM14" s="207"/>
    </row>
    <row r="15" spans="1:41" x14ac:dyDescent="0.2">
      <c r="A15" s="6"/>
      <c r="B15" s="3"/>
      <c r="C15" s="3" t="s">
        <v>14</v>
      </c>
      <c r="D15" s="44" t="s">
        <v>22</v>
      </c>
      <c r="E15" s="45">
        <v>1210</v>
      </c>
      <c r="F15" s="44" t="s">
        <v>22</v>
      </c>
      <c r="G15" s="45">
        <v>1125</v>
      </c>
      <c r="H15" s="44" t="s">
        <v>22</v>
      </c>
      <c r="I15" s="45">
        <v>360</v>
      </c>
      <c r="J15" s="44" t="s">
        <v>22</v>
      </c>
      <c r="K15" s="45">
        <v>1156</v>
      </c>
      <c r="L15" s="44" t="s">
        <v>22</v>
      </c>
      <c r="M15" s="45">
        <v>1360</v>
      </c>
      <c r="N15" s="44" t="s">
        <v>22</v>
      </c>
      <c r="O15" s="45">
        <v>2727</v>
      </c>
      <c r="P15" s="44" t="s">
        <v>22</v>
      </c>
      <c r="Q15" s="45">
        <v>2312</v>
      </c>
      <c r="R15" s="124" t="s">
        <v>22</v>
      </c>
      <c r="S15" s="125">
        <v>2908</v>
      </c>
      <c r="T15" s="124" t="s">
        <v>22</v>
      </c>
      <c r="U15" s="125">
        <v>2335</v>
      </c>
      <c r="V15" s="261"/>
      <c r="W15" s="262"/>
      <c r="X15" s="263"/>
      <c r="Y15" s="262"/>
      <c r="Z15" s="263"/>
      <c r="AA15" s="264"/>
      <c r="AB15" s="52" t="s">
        <v>22</v>
      </c>
      <c r="AC15" s="51">
        <f t="shared" si="0"/>
        <v>15493</v>
      </c>
      <c r="AH15" s="208"/>
      <c r="AI15" s="208"/>
      <c r="AJ15" s="208"/>
      <c r="AK15" s="208"/>
      <c r="AM15" s="207"/>
      <c r="AO15" s="18"/>
    </row>
    <row r="16" spans="1:41" x14ac:dyDescent="0.2">
      <c r="A16" s="6"/>
      <c r="B16" s="3"/>
      <c r="C16" s="3" t="s">
        <v>15</v>
      </c>
      <c r="D16" s="44" t="s">
        <v>22</v>
      </c>
      <c r="E16" s="45">
        <v>2311</v>
      </c>
      <c r="F16" s="44" t="s">
        <v>22</v>
      </c>
      <c r="G16" s="45">
        <v>2410</v>
      </c>
      <c r="H16" s="44" t="s">
        <v>22</v>
      </c>
      <c r="I16" s="45">
        <v>3221</v>
      </c>
      <c r="J16" s="44" t="s">
        <v>22</v>
      </c>
      <c r="K16" s="45">
        <v>5194</v>
      </c>
      <c r="L16" s="44" t="s">
        <v>22</v>
      </c>
      <c r="M16" s="45">
        <v>2743</v>
      </c>
      <c r="N16" s="44" t="s">
        <v>22</v>
      </c>
      <c r="O16" s="45">
        <v>3307</v>
      </c>
      <c r="P16" s="44" t="s">
        <v>22</v>
      </c>
      <c r="Q16" s="45">
        <v>4163</v>
      </c>
      <c r="R16" s="124" t="s">
        <v>22</v>
      </c>
      <c r="S16" s="125">
        <v>6143</v>
      </c>
      <c r="T16" s="124" t="s">
        <v>22</v>
      </c>
      <c r="U16" s="125">
        <v>3709</v>
      </c>
      <c r="V16" s="265"/>
      <c r="W16" s="266"/>
      <c r="X16" s="267"/>
      <c r="Y16" s="266"/>
      <c r="Z16" s="267"/>
      <c r="AA16" s="268"/>
      <c r="AB16" s="52" t="s">
        <v>22</v>
      </c>
      <c r="AC16" s="51">
        <f t="shared" si="0"/>
        <v>33201</v>
      </c>
      <c r="AH16" s="208"/>
      <c r="AI16" s="207"/>
      <c r="AJ16" s="208"/>
      <c r="AK16" s="208"/>
      <c r="AL16" s="206"/>
      <c r="AM16" s="207"/>
      <c r="AN16" s="206"/>
      <c r="AO16" s="18"/>
    </row>
    <row r="17" spans="1:41" x14ac:dyDescent="0.2">
      <c r="A17" s="38"/>
      <c r="B17" s="3"/>
      <c r="C17" s="3" t="s">
        <v>16</v>
      </c>
      <c r="D17" s="44" t="s">
        <v>22</v>
      </c>
      <c r="E17" s="45">
        <v>75</v>
      </c>
      <c r="F17" s="44" t="s">
        <v>22</v>
      </c>
      <c r="G17" s="45">
        <v>241</v>
      </c>
      <c r="H17" s="44" t="s">
        <v>22</v>
      </c>
      <c r="I17" s="45">
        <v>2493</v>
      </c>
      <c r="J17" s="44" t="s">
        <v>22</v>
      </c>
      <c r="K17" s="45">
        <v>2256</v>
      </c>
      <c r="L17" s="44" t="s">
        <v>22</v>
      </c>
      <c r="M17" s="45">
        <v>15110</v>
      </c>
      <c r="N17" s="44" t="s">
        <v>22</v>
      </c>
      <c r="O17" s="45">
        <v>2267</v>
      </c>
      <c r="P17" s="44" t="s">
        <v>22</v>
      </c>
      <c r="Q17" s="45">
        <v>649</v>
      </c>
      <c r="R17" s="124" t="s">
        <v>22</v>
      </c>
      <c r="S17" s="125">
        <v>404</v>
      </c>
      <c r="T17" s="124" t="s">
        <v>22</v>
      </c>
      <c r="U17" s="125">
        <v>56</v>
      </c>
      <c r="V17" s="265"/>
      <c r="W17" s="266"/>
      <c r="X17" s="267"/>
      <c r="Y17" s="266"/>
      <c r="Z17" s="267"/>
      <c r="AA17" s="268"/>
      <c r="AB17" s="52" t="s">
        <v>22</v>
      </c>
      <c r="AC17" s="51">
        <f t="shared" si="0"/>
        <v>23551</v>
      </c>
      <c r="AI17" s="207"/>
      <c r="AJ17" s="208"/>
      <c r="AK17" s="208"/>
      <c r="AM17" s="207"/>
      <c r="AO17" s="18"/>
    </row>
    <row r="18" spans="1:41" x14ac:dyDescent="0.2">
      <c r="A18" s="5"/>
      <c r="B18" s="3"/>
      <c r="C18" s="3" t="s">
        <v>17</v>
      </c>
      <c r="D18" s="44" t="s">
        <v>22</v>
      </c>
      <c r="E18" s="45">
        <v>2386</v>
      </c>
      <c r="F18" s="44" t="s">
        <v>22</v>
      </c>
      <c r="G18" s="45">
        <v>2651</v>
      </c>
      <c r="H18" s="44" t="s">
        <v>22</v>
      </c>
      <c r="I18" s="45">
        <v>5714</v>
      </c>
      <c r="J18" s="44" t="s">
        <v>22</v>
      </c>
      <c r="K18" s="45">
        <v>7450</v>
      </c>
      <c r="L18" s="44" t="s">
        <v>22</v>
      </c>
      <c r="M18" s="45">
        <v>17853</v>
      </c>
      <c r="N18" s="44" t="s">
        <v>22</v>
      </c>
      <c r="O18" s="45">
        <v>5574</v>
      </c>
      <c r="P18" s="44" t="s">
        <v>22</v>
      </c>
      <c r="Q18" s="45">
        <v>4811</v>
      </c>
      <c r="R18" s="124" t="s">
        <v>22</v>
      </c>
      <c r="S18" s="125">
        <v>6546</v>
      </c>
      <c r="T18" s="124" t="s">
        <v>22</v>
      </c>
      <c r="U18" s="125">
        <v>3765</v>
      </c>
      <c r="V18" s="265"/>
      <c r="W18" s="266"/>
      <c r="X18" s="267"/>
      <c r="Y18" s="266"/>
      <c r="Z18" s="267"/>
      <c r="AA18" s="268"/>
      <c r="AB18" s="52" t="s">
        <v>22</v>
      </c>
      <c r="AC18" s="51">
        <f t="shared" si="0"/>
        <v>56750</v>
      </c>
      <c r="AI18" s="207"/>
      <c r="AJ18" s="206"/>
      <c r="AK18" s="206"/>
      <c r="AM18" s="207"/>
      <c r="AO18" s="18"/>
    </row>
    <row r="19" spans="1:41" x14ac:dyDescent="0.2">
      <c r="A19" s="2"/>
      <c r="B19" s="2" t="s">
        <v>28</v>
      </c>
      <c r="C19" s="2" t="s">
        <v>18</v>
      </c>
      <c r="D19" s="40">
        <v>36</v>
      </c>
      <c r="E19" s="41">
        <v>8564</v>
      </c>
      <c r="F19" s="40">
        <v>37</v>
      </c>
      <c r="G19" s="41">
        <v>7107</v>
      </c>
      <c r="H19" s="40">
        <v>30</v>
      </c>
      <c r="I19" s="41">
        <v>6757</v>
      </c>
      <c r="J19" s="40">
        <v>30</v>
      </c>
      <c r="K19" s="41">
        <v>7644</v>
      </c>
      <c r="L19" s="40">
        <v>21</v>
      </c>
      <c r="M19" s="41">
        <v>4929</v>
      </c>
      <c r="N19" s="40">
        <v>22</v>
      </c>
      <c r="O19" s="41">
        <v>5420</v>
      </c>
      <c r="P19" s="40">
        <v>17</v>
      </c>
      <c r="Q19" s="41">
        <v>5723</v>
      </c>
      <c r="R19" s="70">
        <v>27</v>
      </c>
      <c r="S19" s="66">
        <v>7358</v>
      </c>
      <c r="T19" s="70">
        <v>26</v>
      </c>
      <c r="U19" s="66">
        <v>6559</v>
      </c>
      <c r="V19" s="265"/>
      <c r="W19" s="266"/>
      <c r="X19" s="267"/>
      <c r="Y19" s="266"/>
      <c r="Z19" s="267"/>
      <c r="AA19" s="268"/>
      <c r="AB19" s="42">
        <f>SUMIF($D$2:$AA$2, "No. of Dwelling Units Approved", D19:AA19)</f>
        <v>246</v>
      </c>
      <c r="AC19" s="43">
        <f t="shared" si="0"/>
        <v>60061</v>
      </c>
      <c r="AI19" s="207"/>
      <c r="AJ19" s="208"/>
      <c r="AK19" s="208"/>
      <c r="AM19" s="207"/>
      <c r="AO19" s="18"/>
    </row>
    <row r="20" spans="1:41" x14ac:dyDescent="0.2">
      <c r="A20" s="2"/>
      <c r="B20" s="2"/>
      <c r="C20" s="2" t="s">
        <v>109</v>
      </c>
      <c r="D20" s="40">
        <v>4</v>
      </c>
      <c r="E20" s="41">
        <v>650</v>
      </c>
      <c r="F20" s="40">
        <v>0</v>
      </c>
      <c r="G20" s="41">
        <v>0</v>
      </c>
      <c r="H20" s="40">
        <v>0</v>
      </c>
      <c r="I20" s="41">
        <v>0</v>
      </c>
      <c r="J20" s="40">
        <v>0</v>
      </c>
      <c r="K20" s="41">
        <v>0</v>
      </c>
      <c r="L20" s="40">
        <v>5</v>
      </c>
      <c r="M20" s="41">
        <v>828</v>
      </c>
      <c r="N20" s="40">
        <v>0</v>
      </c>
      <c r="O20" s="41">
        <v>0</v>
      </c>
      <c r="P20" s="40">
        <v>4</v>
      </c>
      <c r="Q20" s="41">
        <v>734</v>
      </c>
      <c r="R20" s="70">
        <v>0</v>
      </c>
      <c r="S20" s="66">
        <v>0</v>
      </c>
      <c r="T20" s="70">
        <v>2</v>
      </c>
      <c r="U20" s="66">
        <v>397</v>
      </c>
      <c r="V20" s="261"/>
      <c r="W20" s="262"/>
      <c r="X20" s="263"/>
      <c r="Y20" s="262"/>
      <c r="Z20" s="263"/>
      <c r="AA20" s="264"/>
      <c r="AB20" s="42">
        <f t="shared" ref="AB20:AB22" si="7">SUMIF($D$2:$AA$2, "No. of Dwelling Units Approved", D20:AA20)</f>
        <v>15</v>
      </c>
      <c r="AC20" s="43">
        <f t="shared" si="0"/>
        <v>2609</v>
      </c>
      <c r="AI20" s="207"/>
      <c r="AJ20" s="208"/>
      <c r="AK20" s="207"/>
      <c r="AO20" s="18"/>
    </row>
    <row r="21" spans="1:41" x14ac:dyDescent="0.2">
      <c r="A21" s="2"/>
      <c r="B21" s="2"/>
      <c r="C21" s="2" t="s">
        <v>110</v>
      </c>
      <c r="D21" s="40">
        <v>0</v>
      </c>
      <c r="E21" s="41">
        <v>0</v>
      </c>
      <c r="F21" s="40">
        <v>0</v>
      </c>
      <c r="G21" s="41">
        <v>0</v>
      </c>
      <c r="H21" s="40">
        <v>0</v>
      </c>
      <c r="I21" s="41">
        <v>0</v>
      </c>
      <c r="J21" s="40">
        <v>0</v>
      </c>
      <c r="K21" s="41">
        <v>0</v>
      </c>
      <c r="L21" s="40">
        <v>0</v>
      </c>
      <c r="M21" s="41">
        <v>0</v>
      </c>
      <c r="N21" s="40">
        <v>0</v>
      </c>
      <c r="O21" s="41">
        <v>0</v>
      </c>
      <c r="P21" s="40">
        <v>0</v>
      </c>
      <c r="Q21" s="41">
        <v>0</v>
      </c>
      <c r="R21" s="70">
        <v>0</v>
      </c>
      <c r="S21" s="66">
        <v>0</v>
      </c>
      <c r="T21" s="70">
        <v>0</v>
      </c>
      <c r="U21" s="66">
        <v>0</v>
      </c>
      <c r="V21" s="261"/>
      <c r="W21" s="262"/>
      <c r="X21" s="263"/>
      <c r="Y21" s="262"/>
      <c r="Z21" s="263"/>
      <c r="AA21" s="264"/>
      <c r="AB21" s="42">
        <f t="shared" ref="AB21" si="8">SUMIF($D$2:$AA$2, "No. of Dwelling Units Approved", D21:AA21)</f>
        <v>0</v>
      </c>
      <c r="AC21" s="43">
        <f t="shared" ref="AC21" si="9">SUMIF($D$2:$AA$2, "Value of Approvals ($000)", D21:AA21)</f>
        <v>0</v>
      </c>
      <c r="AI21" s="207"/>
      <c r="AJ21" s="208"/>
      <c r="AK21" s="207"/>
      <c r="AO21" s="18"/>
    </row>
    <row r="22" spans="1:41" x14ac:dyDescent="0.2">
      <c r="A22" s="2"/>
      <c r="B22" s="2"/>
      <c r="C22" s="2" t="s">
        <v>19</v>
      </c>
      <c r="D22" s="40">
        <v>40</v>
      </c>
      <c r="E22" s="41">
        <v>9214</v>
      </c>
      <c r="F22" s="40">
        <v>37</v>
      </c>
      <c r="G22" s="41">
        <v>7107</v>
      </c>
      <c r="H22" s="40">
        <v>30</v>
      </c>
      <c r="I22" s="41">
        <v>6757</v>
      </c>
      <c r="J22" s="40">
        <v>30</v>
      </c>
      <c r="K22" s="41">
        <v>7644</v>
      </c>
      <c r="L22" s="40">
        <v>26</v>
      </c>
      <c r="M22" s="41">
        <v>5757</v>
      </c>
      <c r="N22" s="40">
        <v>22</v>
      </c>
      <c r="O22" s="41">
        <v>5420</v>
      </c>
      <c r="P22" s="40">
        <v>21</v>
      </c>
      <c r="Q22" s="41">
        <v>6457</v>
      </c>
      <c r="R22" s="70">
        <v>27</v>
      </c>
      <c r="S22" s="66">
        <v>7358</v>
      </c>
      <c r="T22" s="70">
        <v>28</v>
      </c>
      <c r="U22" s="66">
        <v>6956</v>
      </c>
      <c r="V22" s="261"/>
      <c r="W22" s="262"/>
      <c r="X22" s="263"/>
      <c r="Y22" s="262"/>
      <c r="Z22" s="263"/>
      <c r="AA22" s="264"/>
      <c r="AB22" s="42">
        <f t="shared" si="7"/>
        <v>261</v>
      </c>
      <c r="AC22" s="43">
        <f t="shared" si="0"/>
        <v>62670</v>
      </c>
      <c r="AI22" s="207"/>
      <c r="AJ22" s="208"/>
      <c r="AK22" s="208"/>
    </row>
    <row r="23" spans="1:41" x14ac:dyDescent="0.2">
      <c r="A23" s="2"/>
      <c r="B23" s="2"/>
      <c r="C23" s="2" t="s">
        <v>14</v>
      </c>
      <c r="D23" s="40" t="s">
        <v>22</v>
      </c>
      <c r="E23" s="41">
        <v>843</v>
      </c>
      <c r="F23" s="40" t="s">
        <v>22</v>
      </c>
      <c r="G23" s="41">
        <v>771</v>
      </c>
      <c r="H23" s="40" t="s">
        <v>22</v>
      </c>
      <c r="I23" s="41">
        <v>1563</v>
      </c>
      <c r="J23" s="40" t="s">
        <v>22</v>
      </c>
      <c r="K23" s="41">
        <v>1543</v>
      </c>
      <c r="L23" s="40" t="s">
        <v>22</v>
      </c>
      <c r="M23" s="41">
        <v>7734</v>
      </c>
      <c r="N23" s="40" t="s">
        <v>22</v>
      </c>
      <c r="O23" s="41">
        <v>11274</v>
      </c>
      <c r="P23" s="40" t="s">
        <v>22</v>
      </c>
      <c r="Q23" s="41">
        <v>11203</v>
      </c>
      <c r="R23" s="70" t="s">
        <v>22</v>
      </c>
      <c r="S23" s="66">
        <v>18757</v>
      </c>
      <c r="T23" s="70" t="s">
        <v>22</v>
      </c>
      <c r="U23" s="66">
        <v>11475</v>
      </c>
      <c r="V23" s="265"/>
      <c r="W23" s="266"/>
      <c r="X23" s="267"/>
      <c r="Y23" s="266"/>
      <c r="Z23" s="267"/>
      <c r="AA23" s="268"/>
      <c r="AB23" s="42" t="s">
        <v>22</v>
      </c>
      <c r="AC23" s="43">
        <f t="shared" si="0"/>
        <v>65163</v>
      </c>
      <c r="AI23" s="207"/>
      <c r="AJ23" s="207"/>
      <c r="AK23" s="207"/>
      <c r="AO23" s="18"/>
    </row>
    <row r="24" spans="1:41" x14ac:dyDescent="0.2">
      <c r="A24" s="2"/>
      <c r="B24" s="2"/>
      <c r="C24" s="2" t="s">
        <v>15</v>
      </c>
      <c r="D24" s="40" t="s">
        <v>22</v>
      </c>
      <c r="E24" s="41">
        <v>10058</v>
      </c>
      <c r="F24" s="40" t="s">
        <v>22</v>
      </c>
      <c r="G24" s="41">
        <v>7879</v>
      </c>
      <c r="H24" s="40" t="s">
        <v>22</v>
      </c>
      <c r="I24" s="41">
        <v>8320</v>
      </c>
      <c r="J24" s="40" t="s">
        <v>22</v>
      </c>
      <c r="K24" s="41">
        <v>9187</v>
      </c>
      <c r="L24" s="40" t="s">
        <v>22</v>
      </c>
      <c r="M24" s="41">
        <v>13491</v>
      </c>
      <c r="N24" s="40" t="s">
        <v>22</v>
      </c>
      <c r="O24" s="41">
        <v>16694</v>
      </c>
      <c r="P24" s="40" t="s">
        <v>22</v>
      </c>
      <c r="Q24" s="41">
        <v>17661</v>
      </c>
      <c r="R24" s="70" t="s">
        <v>22</v>
      </c>
      <c r="S24" s="66">
        <v>26115</v>
      </c>
      <c r="T24" s="70" t="s">
        <v>22</v>
      </c>
      <c r="U24" s="66">
        <v>18431</v>
      </c>
      <c r="V24" s="265"/>
      <c r="W24" s="266"/>
      <c r="X24" s="267"/>
      <c r="Y24" s="266"/>
      <c r="Z24" s="267"/>
      <c r="AA24" s="268"/>
      <c r="AB24" s="42" t="s">
        <v>22</v>
      </c>
      <c r="AC24" s="43">
        <f t="shared" si="0"/>
        <v>127836</v>
      </c>
      <c r="AI24" s="207"/>
      <c r="AK24" s="207"/>
    </row>
    <row r="25" spans="1:41" x14ac:dyDescent="0.2">
      <c r="A25" s="2"/>
      <c r="B25" s="2"/>
      <c r="C25" s="2" t="s">
        <v>16</v>
      </c>
      <c r="D25" s="40" t="s">
        <v>22</v>
      </c>
      <c r="E25" s="41">
        <v>1084</v>
      </c>
      <c r="F25" s="40" t="s">
        <v>22</v>
      </c>
      <c r="G25" s="41">
        <v>2280</v>
      </c>
      <c r="H25" s="40" t="s">
        <v>22</v>
      </c>
      <c r="I25" s="41">
        <v>592</v>
      </c>
      <c r="J25" s="40" t="s">
        <v>22</v>
      </c>
      <c r="K25" s="41">
        <v>1045</v>
      </c>
      <c r="L25" s="40" t="s">
        <v>22</v>
      </c>
      <c r="M25" s="41">
        <v>0</v>
      </c>
      <c r="N25" s="40" t="s">
        <v>22</v>
      </c>
      <c r="O25" s="41">
        <v>264</v>
      </c>
      <c r="P25" s="40" t="s">
        <v>22</v>
      </c>
      <c r="Q25" s="41">
        <v>2894</v>
      </c>
      <c r="R25" s="70" t="s">
        <v>22</v>
      </c>
      <c r="S25" s="66">
        <v>6039</v>
      </c>
      <c r="T25" s="70" t="s">
        <v>22</v>
      </c>
      <c r="U25" s="66">
        <v>1442</v>
      </c>
      <c r="V25" s="265"/>
      <c r="W25" s="266"/>
      <c r="X25" s="267"/>
      <c r="Y25" s="266"/>
      <c r="Z25" s="267"/>
      <c r="AA25" s="268"/>
      <c r="AB25" s="42" t="s">
        <v>22</v>
      </c>
      <c r="AC25" s="43">
        <f t="shared" si="0"/>
        <v>15640</v>
      </c>
      <c r="AI25" s="207"/>
      <c r="AK25" s="207"/>
      <c r="AO25" s="18"/>
    </row>
    <row r="26" spans="1:41" x14ac:dyDescent="0.2">
      <c r="A26" s="2"/>
      <c r="B26" s="2"/>
      <c r="C26" s="2" t="s">
        <v>17</v>
      </c>
      <c r="D26" s="40" t="s">
        <v>22</v>
      </c>
      <c r="E26" s="41">
        <v>11142</v>
      </c>
      <c r="F26" s="40" t="s">
        <v>22</v>
      </c>
      <c r="G26" s="41">
        <v>10159</v>
      </c>
      <c r="H26" s="40" t="s">
        <v>22</v>
      </c>
      <c r="I26" s="41">
        <v>8912</v>
      </c>
      <c r="J26" s="40" t="s">
        <v>22</v>
      </c>
      <c r="K26" s="41">
        <v>10233</v>
      </c>
      <c r="L26" s="40" t="s">
        <v>22</v>
      </c>
      <c r="M26" s="41">
        <v>13491</v>
      </c>
      <c r="N26" s="40" t="s">
        <v>22</v>
      </c>
      <c r="O26" s="41">
        <v>16958</v>
      </c>
      <c r="P26" s="40" t="s">
        <v>22</v>
      </c>
      <c r="Q26" s="41">
        <v>20554</v>
      </c>
      <c r="R26" s="70" t="s">
        <v>22</v>
      </c>
      <c r="S26" s="66">
        <v>32154</v>
      </c>
      <c r="T26" s="70" t="s">
        <v>22</v>
      </c>
      <c r="U26" s="66">
        <v>19873</v>
      </c>
      <c r="V26" s="265"/>
      <c r="W26" s="266"/>
      <c r="X26" s="267"/>
      <c r="Y26" s="266"/>
      <c r="Z26" s="267"/>
      <c r="AA26" s="268"/>
      <c r="AB26" s="42" t="s">
        <v>22</v>
      </c>
      <c r="AC26" s="43">
        <f t="shared" si="0"/>
        <v>143476</v>
      </c>
      <c r="AI26" s="207"/>
      <c r="AM26" s="207"/>
      <c r="AO26" s="18"/>
    </row>
    <row r="27" spans="1:41" x14ac:dyDescent="0.2">
      <c r="A27" s="5"/>
      <c r="B27" s="5" t="s">
        <v>34</v>
      </c>
      <c r="C27" s="5" t="s">
        <v>18</v>
      </c>
      <c r="D27" s="67">
        <v>63</v>
      </c>
      <c r="E27" s="57">
        <v>14451</v>
      </c>
      <c r="F27" s="67">
        <v>30</v>
      </c>
      <c r="G27" s="57">
        <v>8147</v>
      </c>
      <c r="H27" s="67">
        <v>31</v>
      </c>
      <c r="I27" s="57">
        <v>7038</v>
      </c>
      <c r="J27" s="67">
        <v>39</v>
      </c>
      <c r="K27" s="57">
        <v>8350</v>
      </c>
      <c r="L27" s="67">
        <v>22</v>
      </c>
      <c r="M27" s="57">
        <v>7525</v>
      </c>
      <c r="N27" s="67">
        <v>30</v>
      </c>
      <c r="O27" s="57">
        <v>9211</v>
      </c>
      <c r="P27" s="67">
        <v>38</v>
      </c>
      <c r="Q27" s="57">
        <v>10192</v>
      </c>
      <c r="R27" s="135">
        <v>30</v>
      </c>
      <c r="S27" s="126">
        <v>7383</v>
      </c>
      <c r="T27" s="135">
        <v>41</v>
      </c>
      <c r="U27" s="126">
        <v>11151</v>
      </c>
      <c r="V27" s="261"/>
      <c r="W27" s="262"/>
      <c r="X27" s="263"/>
      <c r="Y27" s="262"/>
      <c r="Z27" s="263"/>
      <c r="AA27" s="264"/>
      <c r="AB27" s="50">
        <f>SUMIF($D$2:$AA$2, "No. of Dwelling Units Approved", D27:AA27)</f>
        <v>324</v>
      </c>
      <c r="AC27" s="51">
        <f t="shared" si="0"/>
        <v>83448</v>
      </c>
      <c r="AI27" s="207"/>
      <c r="AK27" s="207"/>
    </row>
    <row r="28" spans="1:41" x14ac:dyDescent="0.2">
      <c r="A28" s="5"/>
      <c r="B28" s="5"/>
      <c r="C28" s="5" t="s">
        <v>109</v>
      </c>
      <c r="D28" s="67">
        <v>11</v>
      </c>
      <c r="E28" s="57">
        <v>3000</v>
      </c>
      <c r="F28" s="67">
        <v>0</v>
      </c>
      <c r="G28" s="57">
        <v>0</v>
      </c>
      <c r="H28" s="67">
        <v>0</v>
      </c>
      <c r="I28" s="57">
        <v>0</v>
      </c>
      <c r="J28" s="67">
        <v>0</v>
      </c>
      <c r="K28" s="57">
        <v>0</v>
      </c>
      <c r="L28" s="67">
        <v>4</v>
      </c>
      <c r="M28" s="57">
        <v>775</v>
      </c>
      <c r="N28" s="67">
        <v>0</v>
      </c>
      <c r="O28" s="57">
        <v>0</v>
      </c>
      <c r="P28" s="67">
        <v>2</v>
      </c>
      <c r="Q28" s="57">
        <v>395</v>
      </c>
      <c r="R28" s="135">
        <v>2</v>
      </c>
      <c r="S28" s="126">
        <v>382</v>
      </c>
      <c r="T28" s="135">
        <v>0</v>
      </c>
      <c r="U28" s="126">
        <v>0</v>
      </c>
      <c r="V28" s="261"/>
      <c r="W28" s="262"/>
      <c r="X28" s="263"/>
      <c r="Y28" s="262"/>
      <c r="Z28" s="263"/>
      <c r="AA28" s="264"/>
      <c r="AB28" s="50">
        <f>SUMIF($D$2:$AA$2, "No. of Dwelling Units Approved", D28:AA28)</f>
        <v>19</v>
      </c>
      <c r="AC28" s="51">
        <f t="shared" si="0"/>
        <v>4552</v>
      </c>
      <c r="AI28" s="207"/>
      <c r="AK28" s="207"/>
      <c r="AM28" s="207"/>
      <c r="AO28" s="18"/>
    </row>
    <row r="29" spans="1:41" x14ac:dyDescent="0.2">
      <c r="A29" s="5"/>
      <c r="B29" s="5"/>
      <c r="C29" s="5" t="s">
        <v>110</v>
      </c>
      <c r="D29" s="67">
        <v>0</v>
      </c>
      <c r="E29" s="57">
        <v>0</v>
      </c>
      <c r="F29" s="67">
        <v>0</v>
      </c>
      <c r="G29" s="57">
        <v>0</v>
      </c>
      <c r="H29" s="67">
        <v>0</v>
      </c>
      <c r="I29" s="57">
        <v>0</v>
      </c>
      <c r="J29" s="67">
        <v>0</v>
      </c>
      <c r="K29" s="57">
        <v>0</v>
      </c>
      <c r="L29" s="67">
        <v>0</v>
      </c>
      <c r="M29" s="57">
        <v>0</v>
      </c>
      <c r="N29" s="67">
        <v>0</v>
      </c>
      <c r="O29" s="57">
        <v>0</v>
      </c>
      <c r="P29" s="67">
        <v>0</v>
      </c>
      <c r="Q29" s="57">
        <v>0</v>
      </c>
      <c r="R29" s="135">
        <v>0</v>
      </c>
      <c r="S29" s="126">
        <v>0</v>
      </c>
      <c r="T29" s="135">
        <v>0</v>
      </c>
      <c r="U29" s="126">
        <v>0</v>
      </c>
      <c r="V29" s="261"/>
      <c r="W29" s="262"/>
      <c r="X29" s="263"/>
      <c r="Y29" s="262"/>
      <c r="Z29" s="263"/>
      <c r="AA29" s="264"/>
      <c r="AB29" s="50">
        <f>SUMIF($D$2:$AA$2, "No. of Dwelling Units Approved", D29:AA29)</f>
        <v>0</v>
      </c>
      <c r="AC29" s="51">
        <f t="shared" ref="AC29" si="10">SUMIF($D$2:$AA$2, "Value of Approvals ($000)", D29:AA29)</f>
        <v>0</v>
      </c>
      <c r="AI29" s="207"/>
      <c r="AK29" s="207"/>
      <c r="AM29" s="207"/>
      <c r="AO29" s="18"/>
    </row>
    <row r="30" spans="1:41" x14ac:dyDescent="0.2">
      <c r="A30" s="5"/>
      <c r="B30" s="5"/>
      <c r="C30" s="5" t="s">
        <v>19</v>
      </c>
      <c r="D30" s="67">
        <v>74</v>
      </c>
      <c r="E30" s="57">
        <v>17451</v>
      </c>
      <c r="F30" s="67">
        <v>30</v>
      </c>
      <c r="G30" s="57">
        <v>8147</v>
      </c>
      <c r="H30" s="67">
        <v>31</v>
      </c>
      <c r="I30" s="57">
        <v>7038</v>
      </c>
      <c r="J30" s="67">
        <v>39</v>
      </c>
      <c r="K30" s="57">
        <v>8350</v>
      </c>
      <c r="L30" s="67">
        <v>26</v>
      </c>
      <c r="M30" s="57">
        <v>8300</v>
      </c>
      <c r="N30" s="67">
        <v>30</v>
      </c>
      <c r="O30" s="57">
        <v>9211</v>
      </c>
      <c r="P30" s="67">
        <v>40</v>
      </c>
      <c r="Q30" s="57">
        <v>10587</v>
      </c>
      <c r="R30" s="135">
        <v>32</v>
      </c>
      <c r="S30" s="126">
        <v>7764</v>
      </c>
      <c r="T30" s="135">
        <v>41</v>
      </c>
      <c r="U30" s="126">
        <v>11151</v>
      </c>
      <c r="V30" s="265"/>
      <c r="W30" s="266"/>
      <c r="X30" s="267"/>
      <c r="Y30" s="266"/>
      <c r="Z30" s="267"/>
      <c r="AA30" s="268"/>
      <c r="AB30" s="50">
        <f>SUMIF($D$2:$AA$2, "No. of Dwelling Units Approved", D30:AA30)</f>
        <v>343</v>
      </c>
      <c r="AC30" s="51">
        <f t="shared" si="0"/>
        <v>87999</v>
      </c>
      <c r="AI30" s="207"/>
    </row>
    <row r="31" spans="1:41" x14ac:dyDescent="0.2">
      <c r="A31" s="5"/>
      <c r="B31" s="5"/>
      <c r="C31" s="5" t="s">
        <v>14</v>
      </c>
      <c r="D31" s="67" t="s">
        <v>22</v>
      </c>
      <c r="E31" s="57">
        <v>1360</v>
      </c>
      <c r="F31" s="67" t="s">
        <v>22</v>
      </c>
      <c r="G31" s="57">
        <v>671</v>
      </c>
      <c r="H31" s="67" t="s">
        <v>22</v>
      </c>
      <c r="I31" s="57">
        <v>1807</v>
      </c>
      <c r="J31" s="67" t="s">
        <v>22</v>
      </c>
      <c r="K31" s="57">
        <v>1079</v>
      </c>
      <c r="L31" s="67" t="s">
        <v>22</v>
      </c>
      <c r="M31" s="57">
        <v>1213</v>
      </c>
      <c r="N31" s="67" t="s">
        <v>22</v>
      </c>
      <c r="O31" s="57">
        <v>1171</v>
      </c>
      <c r="P31" s="67" t="s">
        <v>22</v>
      </c>
      <c r="Q31" s="57">
        <v>1098</v>
      </c>
      <c r="R31" s="126" t="s">
        <v>22</v>
      </c>
      <c r="S31" s="126">
        <v>935</v>
      </c>
      <c r="T31" s="126" t="s">
        <v>22</v>
      </c>
      <c r="U31" s="126">
        <v>1354</v>
      </c>
      <c r="V31" s="265"/>
      <c r="W31" s="266"/>
      <c r="X31" s="267"/>
      <c r="Y31" s="266"/>
      <c r="Z31" s="267"/>
      <c r="AA31" s="268"/>
      <c r="AB31" s="50" t="s">
        <v>22</v>
      </c>
      <c r="AC31" s="51">
        <f t="shared" si="0"/>
        <v>10688</v>
      </c>
      <c r="AI31" s="207"/>
      <c r="AK31" s="207"/>
      <c r="AM31" s="207"/>
      <c r="AO31" s="18"/>
    </row>
    <row r="32" spans="1:41" x14ac:dyDescent="0.2">
      <c r="A32" s="5"/>
      <c r="B32" s="5"/>
      <c r="C32" s="5" t="s">
        <v>15</v>
      </c>
      <c r="D32" s="67" t="s">
        <v>22</v>
      </c>
      <c r="E32" s="57">
        <v>18811</v>
      </c>
      <c r="F32" s="67" t="s">
        <v>22</v>
      </c>
      <c r="G32" s="57">
        <v>8818</v>
      </c>
      <c r="H32" s="67" t="s">
        <v>22</v>
      </c>
      <c r="I32" s="57">
        <v>8844</v>
      </c>
      <c r="J32" s="67" t="s">
        <v>22</v>
      </c>
      <c r="K32" s="57">
        <v>9429</v>
      </c>
      <c r="L32" s="67" t="s">
        <v>22</v>
      </c>
      <c r="M32" s="57">
        <v>9513</v>
      </c>
      <c r="N32" s="67" t="s">
        <v>22</v>
      </c>
      <c r="O32" s="57">
        <v>10382</v>
      </c>
      <c r="P32" s="67" t="s">
        <v>22</v>
      </c>
      <c r="Q32" s="57">
        <v>11685</v>
      </c>
      <c r="R32" s="126" t="s">
        <v>22</v>
      </c>
      <c r="S32" s="126">
        <v>8700</v>
      </c>
      <c r="T32" s="126" t="s">
        <v>22</v>
      </c>
      <c r="U32" s="126">
        <v>12506</v>
      </c>
      <c r="V32" s="265"/>
      <c r="W32" s="266"/>
      <c r="X32" s="267"/>
      <c r="Y32" s="266"/>
      <c r="Z32" s="267"/>
      <c r="AA32" s="268"/>
      <c r="AB32" s="50" t="s">
        <v>22</v>
      </c>
      <c r="AC32" s="51">
        <f t="shared" si="0"/>
        <v>98688</v>
      </c>
      <c r="AI32" s="207"/>
      <c r="AO32" s="18"/>
    </row>
    <row r="33" spans="1:41" x14ac:dyDescent="0.2">
      <c r="A33" s="5"/>
      <c r="B33" s="5"/>
      <c r="C33" s="5" t="s">
        <v>16</v>
      </c>
      <c r="D33" s="67" t="s">
        <v>22</v>
      </c>
      <c r="E33" s="57">
        <v>1248</v>
      </c>
      <c r="F33" s="67" t="s">
        <v>22</v>
      </c>
      <c r="G33" s="57">
        <v>1358</v>
      </c>
      <c r="H33" s="67" t="s">
        <v>22</v>
      </c>
      <c r="I33" s="57">
        <v>1072</v>
      </c>
      <c r="J33" s="67" t="s">
        <v>22</v>
      </c>
      <c r="K33" s="57">
        <v>882</v>
      </c>
      <c r="L33" s="67" t="s">
        <v>22</v>
      </c>
      <c r="M33" s="57">
        <v>7187</v>
      </c>
      <c r="N33" s="67" t="s">
        <v>22</v>
      </c>
      <c r="O33" s="57">
        <v>1219</v>
      </c>
      <c r="P33" s="67" t="s">
        <v>22</v>
      </c>
      <c r="Q33" s="57">
        <v>1291</v>
      </c>
      <c r="R33" s="126" t="s">
        <v>22</v>
      </c>
      <c r="S33" s="126">
        <v>5712</v>
      </c>
      <c r="T33" s="126" t="s">
        <v>22</v>
      </c>
      <c r="U33" s="126">
        <v>387</v>
      </c>
      <c r="V33" s="265"/>
      <c r="W33" s="266"/>
      <c r="X33" s="267"/>
      <c r="Y33" s="266"/>
      <c r="Z33" s="267"/>
      <c r="AA33" s="268"/>
      <c r="AB33" s="50" t="s">
        <v>22</v>
      </c>
      <c r="AC33" s="51">
        <f t="shared" si="0"/>
        <v>20356</v>
      </c>
      <c r="AK33" s="207"/>
      <c r="AM33" s="207"/>
      <c r="AO33" s="18"/>
    </row>
    <row r="34" spans="1:41" x14ac:dyDescent="0.2">
      <c r="A34" s="5"/>
      <c r="B34" s="5"/>
      <c r="C34" s="5" t="s">
        <v>17</v>
      </c>
      <c r="D34" s="67" t="s">
        <v>22</v>
      </c>
      <c r="E34" s="57">
        <v>20060</v>
      </c>
      <c r="F34" s="67" t="s">
        <v>22</v>
      </c>
      <c r="G34" s="57">
        <v>10176</v>
      </c>
      <c r="H34" s="67" t="s">
        <v>22</v>
      </c>
      <c r="I34" s="57">
        <v>9917</v>
      </c>
      <c r="J34" s="67" t="s">
        <v>22</v>
      </c>
      <c r="K34" s="57">
        <v>10311</v>
      </c>
      <c r="L34" s="67" t="s">
        <v>22</v>
      </c>
      <c r="M34" s="57">
        <v>16701</v>
      </c>
      <c r="N34" s="67" t="s">
        <v>22</v>
      </c>
      <c r="O34" s="57">
        <v>11601</v>
      </c>
      <c r="P34" s="67" t="s">
        <v>22</v>
      </c>
      <c r="Q34" s="57">
        <v>12976</v>
      </c>
      <c r="R34" s="126" t="s">
        <v>22</v>
      </c>
      <c r="S34" s="126">
        <v>14412</v>
      </c>
      <c r="T34" s="126" t="s">
        <v>22</v>
      </c>
      <c r="U34" s="126">
        <v>12893</v>
      </c>
      <c r="V34" s="261"/>
      <c r="W34" s="262"/>
      <c r="X34" s="263"/>
      <c r="Y34" s="262"/>
      <c r="Z34" s="263"/>
      <c r="AA34" s="264"/>
      <c r="AB34" s="50" t="s">
        <v>22</v>
      </c>
      <c r="AC34" s="51">
        <f t="shared" si="0"/>
        <v>119047</v>
      </c>
      <c r="AI34" s="207"/>
      <c r="AK34" s="207"/>
      <c r="AM34" s="207"/>
      <c r="AO34" s="18"/>
    </row>
    <row r="35" spans="1:41" x14ac:dyDescent="0.2">
      <c r="A35" s="2"/>
      <c r="B35" s="2" t="s">
        <v>35</v>
      </c>
      <c r="C35" s="2" t="s">
        <v>18</v>
      </c>
      <c r="D35" s="40">
        <v>13</v>
      </c>
      <c r="E35" s="41">
        <v>3562</v>
      </c>
      <c r="F35" s="40">
        <v>21</v>
      </c>
      <c r="G35" s="41">
        <v>6067</v>
      </c>
      <c r="H35" s="40">
        <v>21</v>
      </c>
      <c r="I35" s="41">
        <v>5709</v>
      </c>
      <c r="J35" s="40">
        <v>32</v>
      </c>
      <c r="K35" s="41">
        <v>8111</v>
      </c>
      <c r="L35" s="40">
        <v>21</v>
      </c>
      <c r="M35" s="41">
        <v>4263</v>
      </c>
      <c r="N35" s="40">
        <v>9</v>
      </c>
      <c r="O35" s="41">
        <v>2423</v>
      </c>
      <c r="P35" s="40">
        <v>22</v>
      </c>
      <c r="Q35" s="41">
        <v>5010</v>
      </c>
      <c r="R35" s="70">
        <v>13</v>
      </c>
      <c r="S35" s="66">
        <v>3595</v>
      </c>
      <c r="T35" s="70">
        <v>20</v>
      </c>
      <c r="U35" s="66">
        <v>4474</v>
      </c>
      <c r="V35" s="261"/>
      <c r="W35" s="262"/>
      <c r="X35" s="263"/>
      <c r="Y35" s="262"/>
      <c r="Z35" s="263"/>
      <c r="AA35" s="264"/>
      <c r="AB35" s="42">
        <f>SUMIF($D$2:$AA$2, "No. of Dwelling Units Approved", D35:AA35)</f>
        <v>172</v>
      </c>
      <c r="AC35" s="43">
        <f t="shared" si="0"/>
        <v>43214</v>
      </c>
      <c r="AI35" s="207"/>
      <c r="AJ35" s="208"/>
      <c r="AK35" s="208"/>
      <c r="AM35" s="207"/>
      <c r="AO35" s="18"/>
    </row>
    <row r="36" spans="1:41" x14ac:dyDescent="0.2">
      <c r="A36" s="2"/>
      <c r="B36" s="2"/>
      <c r="C36" s="2" t="s">
        <v>109</v>
      </c>
      <c r="D36" s="40">
        <v>0</v>
      </c>
      <c r="E36" s="41">
        <v>0</v>
      </c>
      <c r="F36" s="40">
        <v>0</v>
      </c>
      <c r="G36" s="41">
        <v>0</v>
      </c>
      <c r="H36" s="40">
        <v>2</v>
      </c>
      <c r="I36" s="41">
        <v>407</v>
      </c>
      <c r="J36" s="40">
        <v>0</v>
      </c>
      <c r="K36" s="41">
        <v>0</v>
      </c>
      <c r="L36" s="40">
        <v>0</v>
      </c>
      <c r="M36" s="41">
        <v>0</v>
      </c>
      <c r="N36" s="40">
        <v>0</v>
      </c>
      <c r="O36" s="41">
        <v>0</v>
      </c>
      <c r="P36" s="40">
        <v>0</v>
      </c>
      <c r="Q36" s="41">
        <v>0</v>
      </c>
      <c r="R36" s="70">
        <v>4</v>
      </c>
      <c r="S36" s="66">
        <v>880</v>
      </c>
      <c r="T36" s="70">
        <v>0</v>
      </c>
      <c r="U36" s="66">
        <v>0</v>
      </c>
      <c r="V36" s="261"/>
      <c r="W36" s="262"/>
      <c r="X36" s="263"/>
      <c r="Y36" s="262"/>
      <c r="Z36" s="263"/>
      <c r="AA36" s="264"/>
      <c r="AB36" s="42">
        <f>SUMIF($D$2:$AA$2, "No. of Dwelling Units Approved", D36:AA36)</f>
        <v>6</v>
      </c>
      <c r="AC36" s="43">
        <f t="shared" si="0"/>
        <v>1287</v>
      </c>
      <c r="AI36" s="207"/>
      <c r="AJ36" s="208"/>
      <c r="AK36" s="207"/>
      <c r="AO36" s="18"/>
    </row>
    <row r="37" spans="1:41" x14ac:dyDescent="0.2">
      <c r="A37" s="2"/>
      <c r="B37" s="2"/>
      <c r="C37" s="2" t="s">
        <v>110</v>
      </c>
      <c r="D37" s="40">
        <v>0</v>
      </c>
      <c r="E37" s="41">
        <v>0</v>
      </c>
      <c r="F37" s="40">
        <v>0</v>
      </c>
      <c r="G37" s="41">
        <v>0</v>
      </c>
      <c r="H37" s="40">
        <v>0</v>
      </c>
      <c r="I37" s="41">
        <v>0</v>
      </c>
      <c r="J37" s="40">
        <v>0</v>
      </c>
      <c r="K37" s="41">
        <v>0</v>
      </c>
      <c r="L37" s="40">
        <v>0</v>
      </c>
      <c r="M37" s="41">
        <v>0</v>
      </c>
      <c r="N37" s="40">
        <v>0</v>
      </c>
      <c r="O37" s="41">
        <v>0</v>
      </c>
      <c r="P37" s="40">
        <v>0</v>
      </c>
      <c r="Q37" s="41">
        <v>0</v>
      </c>
      <c r="R37" s="70">
        <v>0</v>
      </c>
      <c r="S37" s="66">
        <v>0</v>
      </c>
      <c r="T37" s="70">
        <v>0</v>
      </c>
      <c r="U37" s="66">
        <v>0</v>
      </c>
      <c r="V37" s="265"/>
      <c r="W37" s="266"/>
      <c r="X37" s="267"/>
      <c r="Y37" s="266"/>
      <c r="Z37" s="267"/>
      <c r="AA37" s="268"/>
      <c r="AB37" s="42">
        <f>SUMIF($D$2:$AA$2, "No. of Dwelling Units Approved", D37:AA37)</f>
        <v>0</v>
      </c>
      <c r="AC37" s="43">
        <f t="shared" ref="AC37" si="11">SUMIF($D$2:$AA$2, "Value of Approvals ($000)", D37:AA37)</f>
        <v>0</v>
      </c>
      <c r="AI37" s="207"/>
      <c r="AJ37" s="208"/>
      <c r="AK37" s="207"/>
      <c r="AO37" s="18"/>
    </row>
    <row r="38" spans="1:41" x14ac:dyDescent="0.2">
      <c r="A38" s="2"/>
      <c r="B38" s="2"/>
      <c r="C38" s="2" t="s">
        <v>19</v>
      </c>
      <c r="D38" s="40">
        <v>13</v>
      </c>
      <c r="E38" s="41">
        <v>3562</v>
      </c>
      <c r="F38" s="40">
        <v>21</v>
      </c>
      <c r="G38" s="41">
        <v>6067</v>
      </c>
      <c r="H38" s="40">
        <v>23</v>
      </c>
      <c r="I38" s="41">
        <v>6116</v>
      </c>
      <c r="J38" s="40">
        <v>32</v>
      </c>
      <c r="K38" s="41">
        <v>8111</v>
      </c>
      <c r="L38" s="40">
        <v>21</v>
      </c>
      <c r="M38" s="41">
        <v>4263</v>
      </c>
      <c r="N38" s="40">
        <v>9</v>
      </c>
      <c r="O38" s="41">
        <v>2423</v>
      </c>
      <c r="P38" s="40">
        <v>22</v>
      </c>
      <c r="Q38" s="41">
        <v>5010</v>
      </c>
      <c r="R38" s="70">
        <v>17</v>
      </c>
      <c r="S38" s="66">
        <v>4475</v>
      </c>
      <c r="T38" s="70">
        <v>20</v>
      </c>
      <c r="U38" s="66">
        <v>4474</v>
      </c>
      <c r="V38" s="265"/>
      <c r="W38" s="266"/>
      <c r="X38" s="267"/>
      <c r="Y38" s="266"/>
      <c r="Z38" s="267"/>
      <c r="AA38" s="268"/>
      <c r="AB38" s="42">
        <f>SUMIF($D$2:$AA$2, "No. of Dwelling Units Approved", D38:AA38)</f>
        <v>178</v>
      </c>
      <c r="AC38" s="43">
        <f t="shared" si="0"/>
        <v>44501</v>
      </c>
      <c r="AI38" s="207"/>
      <c r="AJ38" s="208"/>
      <c r="AK38" s="208"/>
    </row>
    <row r="39" spans="1:41" x14ac:dyDescent="0.2">
      <c r="A39" s="2"/>
      <c r="B39" s="2"/>
      <c r="C39" s="2" t="s">
        <v>14</v>
      </c>
      <c r="D39" s="40" t="s">
        <v>22</v>
      </c>
      <c r="E39" s="41">
        <v>950</v>
      </c>
      <c r="F39" s="40" t="s">
        <v>22</v>
      </c>
      <c r="G39" s="41">
        <v>633</v>
      </c>
      <c r="H39" s="40" t="s">
        <v>22</v>
      </c>
      <c r="I39" s="41">
        <v>1409</v>
      </c>
      <c r="J39" s="40" t="s">
        <v>22</v>
      </c>
      <c r="K39" s="41">
        <v>1678</v>
      </c>
      <c r="L39" s="40" t="s">
        <v>22</v>
      </c>
      <c r="M39" s="41">
        <v>1749</v>
      </c>
      <c r="N39" s="40" t="s">
        <v>22</v>
      </c>
      <c r="O39" s="41">
        <v>1732</v>
      </c>
      <c r="P39" s="40" t="s">
        <v>22</v>
      </c>
      <c r="Q39" s="41">
        <v>3108</v>
      </c>
      <c r="R39" s="70" t="s">
        <v>22</v>
      </c>
      <c r="S39" s="66">
        <v>2571</v>
      </c>
      <c r="T39" s="70" t="s">
        <v>22</v>
      </c>
      <c r="U39" s="66">
        <v>2049</v>
      </c>
      <c r="V39" s="265"/>
      <c r="W39" s="266"/>
      <c r="X39" s="267"/>
      <c r="Y39" s="266"/>
      <c r="Z39" s="267"/>
      <c r="AA39" s="268"/>
      <c r="AB39" s="42" t="s">
        <v>22</v>
      </c>
      <c r="AC39" s="43">
        <f t="shared" si="0"/>
        <v>15879</v>
      </c>
      <c r="AI39" s="207"/>
      <c r="AJ39" s="207"/>
      <c r="AK39" s="207"/>
      <c r="AO39" s="18"/>
    </row>
    <row r="40" spans="1:41" x14ac:dyDescent="0.2">
      <c r="A40" s="2"/>
      <c r="B40" s="2"/>
      <c r="C40" s="2" t="s">
        <v>15</v>
      </c>
      <c r="D40" s="40" t="s">
        <v>22</v>
      </c>
      <c r="E40" s="41">
        <v>4513</v>
      </c>
      <c r="F40" s="40" t="s">
        <v>22</v>
      </c>
      <c r="G40" s="41">
        <v>6700</v>
      </c>
      <c r="H40" s="40" t="s">
        <v>22</v>
      </c>
      <c r="I40" s="41">
        <v>7526</v>
      </c>
      <c r="J40" s="40" t="s">
        <v>22</v>
      </c>
      <c r="K40" s="41">
        <v>9788</v>
      </c>
      <c r="L40" s="40" t="s">
        <v>22</v>
      </c>
      <c r="M40" s="41">
        <v>6012</v>
      </c>
      <c r="N40" s="40" t="s">
        <v>22</v>
      </c>
      <c r="O40" s="41">
        <v>4155</v>
      </c>
      <c r="P40" s="40" t="s">
        <v>22</v>
      </c>
      <c r="Q40" s="41">
        <v>8118</v>
      </c>
      <c r="R40" s="70" t="s">
        <v>22</v>
      </c>
      <c r="S40" s="66">
        <v>7046</v>
      </c>
      <c r="T40" s="70" t="s">
        <v>22</v>
      </c>
      <c r="U40" s="66">
        <v>6523</v>
      </c>
      <c r="V40" s="265"/>
      <c r="W40" s="266"/>
      <c r="X40" s="267"/>
      <c r="Y40" s="266"/>
      <c r="Z40" s="267"/>
      <c r="AA40" s="268"/>
      <c r="AB40" s="42" t="s">
        <v>22</v>
      </c>
      <c r="AC40" s="43">
        <f t="shared" si="0"/>
        <v>60381</v>
      </c>
      <c r="AI40" s="207"/>
      <c r="AK40" s="207"/>
    </row>
    <row r="41" spans="1:41" x14ac:dyDescent="0.2">
      <c r="A41" s="2"/>
      <c r="B41" s="2"/>
      <c r="C41" s="2" t="s">
        <v>16</v>
      </c>
      <c r="D41" s="40" t="s">
        <v>22</v>
      </c>
      <c r="E41" s="41">
        <v>104</v>
      </c>
      <c r="F41" s="40" t="s">
        <v>22</v>
      </c>
      <c r="G41" s="41">
        <v>242</v>
      </c>
      <c r="H41" s="40" t="s">
        <v>22</v>
      </c>
      <c r="I41" s="41">
        <v>740</v>
      </c>
      <c r="J41" s="40" t="s">
        <v>22</v>
      </c>
      <c r="K41" s="41">
        <v>151</v>
      </c>
      <c r="L41" s="40" t="s">
        <v>22</v>
      </c>
      <c r="M41" s="41">
        <v>1043</v>
      </c>
      <c r="N41" s="40" t="s">
        <v>22</v>
      </c>
      <c r="O41" s="41">
        <v>757</v>
      </c>
      <c r="P41" s="40" t="s">
        <v>22</v>
      </c>
      <c r="Q41" s="41">
        <v>190</v>
      </c>
      <c r="R41" s="70" t="s">
        <v>22</v>
      </c>
      <c r="S41" s="66">
        <v>554</v>
      </c>
      <c r="T41" s="70" t="s">
        <v>22</v>
      </c>
      <c r="U41" s="66">
        <v>450</v>
      </c>
      <c r="V41" s="261"/>
      <c r="W41" s="262"/>
      <c r="X41" s="263"/>
      <c r="Y41" s="262"/>
      <c r="Z41" s="263"/>
      <c r="AA41" s="264"/>
      <c r="AB41" s="42" t="s">
        <v>22</v>
      </c>
      <c r="AC41" s="43">
        <f t="shared" si="0"/>
        <v>4231</v>
      </c>
      <c r="AI41" s="207"/>
      <c r="AK41" s="207"/>
      <c r="AO41" s="18"/>
    </row>
    <row r="42" spans="1:41" x14ac:dyDescent="0.2">
      <c r="A42" s="2"/>
      <c r="B42" s="2"/>
      <c r="C42" s="2" t="s">
        <v>17</v>
      </c>
      <c r="D42" s="40" t="s">
        <v>22</v>
      </c>
      <c r="E42" s="41">
        <v>4617</v>
      </c>
      <c r="F42" s="40" t="s">
        <v>22</v>
      </c>
      <c r="G42" s="41">
        <v>6942</v>
      </c>
      <c r="H42" s="40" t="s">
        <v>22</v>
      </c>
      <c r="I42" s="41">
        <v>8266</v>
      </c>
      <c r="J42" s="40" t="s">
        <v>22</v>
      </c>
      <c r="K42" s="41">
        <v>9939</v>
      </c>
      <c r="L42" s="40" t="s">
        <v>22</v>
      </c>
      <c r="M42" s="41">
        <v>7055</v>
      </c>
      <c r="N42" s="40" t="s">
        <v>22</v>
      </c>
      <c r="O42" s="41">
        <v>4911</v>
      </c>
      <c r="P42" s="40" t="s">
        <v>22</v>
      </c>
      <c r="Q42" s="41">
        <v>8308</v>
      </c>
      <c r="R42" s="70" t="s">
        <v>22</v>
      </c>
      <c r="S42" s="66">
        <v>7600</v>
      </c>
      <c r="T42" s="70" t="s">
        <v>22</v>
      </c>
      <c r="U42" s="66">
        <v>6973</v>
      </c>
      <c r="V42" s="261"/>
      <c r="W42" s="262"/>
      <c r="X42" s="263"/>
      <c r="Y42" s="262"/>
      <c r="Z42" s="263"/>
      <c r="AA42" s="264"/>
      <c r="AB42" s="42" t="s">
        <v>22</v>
      </c>
      <c r="AC42" s="43">
        <f t="shared" si="0"/>
        <v>64611</v>
      </c>
      <c r="AI42" s="207"/>
      <c r="AM42" s="207"/>
      <c r="AO42" s="18"/>
    </row>
    <row r="43" spans="1:41" x14ac:dyDescent="0.2">
      <c r="A43" s="10">
        <v>319</v>
      </c>
      <c r="B43" s="10" t="s">
        <v>32</v>
      </c>
      <c r="C43" s="10" t="s">
        <v>18</v>
      </c>
      <c r="D43" s="46">
        <f t="shared" ref="D43" si="12">D3+D11+D19+D27+D35</f>
        <v>164</v>
      </c>
      <c r="E43" s="46">
        <f t="shared" ref="E43:AA43" si="13">E3+E11+E19+E27+E35</f>
        <v>39062</v>
      </c>
      <c r="F43" s="46">
        <f t="shared" si="13"/>
        <v>126</v>
      </c>
      <c r="G43" s="46">
        <f t="shared" si="13"/>
        <v>33418</v>
      </c>
      <c r="H43" s="46">
        <f t="shared" si="13"/>
        <v>119</v>
      </c>
      <c r="I43" s="46">
        <f t="shared" si="13"/>
        <v>30320</v>
      </c>
      <c r="J43" s="46">
        <f t="shared" si="13"/>
        <v>144</v>
      </c>
      <c r="K43" s="46">
        <f t="shared" si="13"/>
        <v>37413</v>
      </c>
      <c r="L43" s="46">
        <f t="shared" si="13"/>
        <v>110</v>
      </c>
      <c r="M43" s="46">
        <f t="shared" si="13"/>
        <v>31119</v>
      </c>
      <c r="N43" s="46">
        <f t="shared" si="13"/>
        <v>86</v>
      </c>
      <c r="O43" s="46">
        <f t="shared" si="13"/>
        <v>22974</v>
      </c>
      <c r="P43" s="46">
        <f t="shared" si="13"/>
        <v>98</v>
      </c>
      <c r="Q43" s="46">
        <f t="shared" si="13"/>
        <v>26366</v>
      </c>
      <c r="R43" s="117">
        <f t="shared" si="13"/>
        <v>106</v>
      </c>
      <c r="S43" s="117">
        <f t="shared" si="13"/>
        <v>28914</v>
      </c>
      <c r="T43" s="117">
        <f t="shared" si="13"/>
        <v>113</v>
      </c>
      <c r="U43" s="117">
        <f t="shared" si="13"/>
        <v>30009</v>
      </c>
      <c r="V43" s="261"/>
      <c r="W43" s="262"/>
      <c r="X43" s="263"/>
      <c r="Y43" s="262"/>
      <c r="Z43" s="263"/>
      <c r="AA43" s="264"/>
      <c r="AB43" s="46">
        <f>SUMIF($D$2:$AA$2, "No. of Dwelling Units Approved", D43:AA43)</f>
        <v>1066</v>
      </c>
      <c r="AC43" s="47">
        <f t="shared" ref="AC43:AC50" si="14">SUMIF($D$2:$AA$2, "Value of Approvals ($000)", D43:AA43)</f>
        <v>279595</v>
      </c>
      <c r="AI43" s="207"/>
      <c r="AO43" s="18"/>
    </row>
    <row r="44" spans="1:41" x14ac:dyDescent="0.2">
      <c r="A44" s="39"/>
      <c r="B44" s="10"/>
      <c r="C44" s="10" t="s">
        <v>109</v>
      </c>
      <c r="D44" s="46">
        <f>D4+D12+D20+D28+D36</f>
        <v>15</v>
      </c>
      <c r="E44" s="46">
        <f t="shared" ref="E44:AA44" si="15">E4+E12+E20+E28+E36</f>
        <v>3650</v>
      </c>
      <c r="F44" s="46">
        <f t="shared" si="15"/>
        <v>0</v>
      </c>
      <c r="G44" s="46">
        <f t="shared" si="15"/>
        <v>0</v>
      </c>
      <c r="H44" s="46">
        <f t="shared" si="15"/>
        <v>4</v>
      </c>
      <c r="I44" s="46">
        <f t="shared" si="15"/>
        <v>1006</v>
      </c>
      <c r="J44" s="46">
        <f t="shared" si="15"/>
        <v>0</v>
      </c>
      <c r="K44" s="46">
        <f t="shared" si="15"/>
        <v>0</v>
      </c>
      <c r="L44" s="46">
        <f t="shared" si="15"/>
        <v>9</v>
      </c>
      <c r="M44" s="46">
        <f t="shared" si="15"/>
        <v>1603</v>
      </c>
      <c r="N44" s="46">
        <f t="shared" si="15"/>
        <v>0</v>
      </c>
      <c r="O44" s="46">
        <f t="shared" si="15"/>
        <v>0</v>
      </c>
      <c r="P44" s="46">
        <f t="shared" si="15"/>
        <v>6</v>
      </c>
      <c r="Q44" s="46">
        <f t="shared" si="15"/>
        <v>1129</v>
      </c>
      <c r="R44" s="117">
        <f t="shared" si="15"/>
        <v>9</v>
      </c>
      <c r="S44" s="117">
        <f t="shared" si="15"/>
        <v>2017</v>
      </c>
      <c r="T44" s="117">
        <f t="shared" si="15"/>
        <v>2</v>
      </c>
      <c r="U44" s="117">
        <f t="shared" si="15"/>
        <v>397</v>
      </c>
      <c r="V44" s="265"/>
      <c r="W44" s="266"/>
      <c r="X44" s="267"/>
      <c r="Y44" s="266"/>
      <c r="Z44" s="267"/>
      <c r="AA44" s="268"/>
      <c r="AB44" s="46">
        <f t="shared" ref="AB44:AB46" si="16">SUMIF($D$2:$AA$2, "No. of Dwelling Units Approved", D44:AA44)</f>
        <v>45</v>
      </c>
      <c r="AC44" s="47">
        <f t="shared" si="14"/>
        <v>9802</v>
      </c>
      <c r="AK44" s="207"/>
      <c r="AM44" s="207"/>
      <c r="AO44" s="18"/>
    </row>
    <row r="45" spans="1:41" x14ac:dyDescent="0.2">
      <c r="A45" s="39"/>
      <c r="B45" s="10"/>
      <c r="C45" s="10" t="s">
        <v>110</v>
      </c>
      <c r="D45" s="46">
        <f>D5+D13+D21+D29+D37</f>
        <v>0</v>
      </c>
      <c r="E45" s="46">
        <f t="shared" ref="E45:AA45" si="17">E5+E13+E21+E29+E37</f>
        <v>0</v>
      </c>
      <c r="F45" s="46">
        <f t="shared" si="17"/>
        <v>0</v>
      </c>
      <c r="G45" s="46">
        <f t="shared" si="17"/>
        <v>0</v>
      </c>
      <c r="H45" s="46">
        <f t="shared" si="17"/>
        <v>0</v>
      </c>
      <c r="I45" s="46">
        <f t="shared" si="17"/>
        <v>0</v>
      </c>
      <c r="J45" s="46">
        <f t="shared" si="17"/>
        <v>0</v>
      </c>
      <c r="K45" s="46">
        <f t="shared" si="17"/>
        <v>0</v>
      </c>
      <c r="L45" s="46">
        <f t="shared" si="17"/>
        <v>0</v>
      </c>
      <c r="M45" s="46">
        <f t="shared" si="17"/>
        <v>0</v>
      </c>
      <c r="N45" s="46">
        <f t="shared" si="17"/>
        <v>0</v>
      </c>
      <c r="O45" s="46">
        <f t="shared" si="17"/>
        <v>0</v>
      </c>
      <c r="P45" s="46">
        <f t="shared" si="17"/>
        <v>0</v>
      </c>
      <c r="Q45" s="46">
        <f t="shared" si="17"/>
        <v>0</v>
      </c>
      <c r="R45" s="117">
        <f t="shared" si="17"/>
        <v>0</v>
      </c>
      <c r="S45" s="117">
        <f t="shared" si="17"/>
        <v>0</v>
      </c>
      <c r="T45" s="117">
        <f t="shared" si="17"/>
        <v>0</v>
      </c>
      <c r="U45" s="117">
        <f t="shared" si="17"/>
        <v>0</v>
      </c>
      <c r="V45" s="265"/>
      <c r="W45" s="266"/>
      <c r="X45" s="267"/>
      <c r="Y45" s="266"/>
      <c r="Z45" s="267"/>
      <c r="AA45" s="268"/>
      <c r="AB45" s="46">
        <f t="shared" ref="AB45" si="18">SUMIF($D$2:$AA$2, "No. of Dwelling Units Approved", D45:AA45)</f>
        <v>0</v>
      </c>
      <c r="AC45" s="47">
        <f t="shared" ref="AC45" si="19">SUMIF($D$2:$AA$2, "Value of Approvals ($000)", D45:AA45)</f>
        <v>0</v>
      </c>
      <c r="AK45" s="207"/>
      <c r="AM45" s="207"/>
      <c r="AO45" s="18"/>
    </row>
    <row r="46" spans="1:41" x14ac:dyDescent="0.2">
      <c r="A46" s="39"/>
      <c r="B46" s="10"/>
      <c r="C46" s="10" t="s">
        <v>19</v>
      </c>
      <c r="D46" s="46">
        <f>D6+D14+D22+D30+D38</f>
        <v>179</v>
      </c>
      <c r="E46" s="46">
        <f t="shared" ref="E46:AA46" si="20">E6+E14+E22+E30+E38</f>
        <v>42712</v>
      </c>
      <c r="F46" s="46">
        <f t="shared" si="20"/>
        <v>126</v>
      </c>
      <c r="G46" s="46">
        <f t="shared" si="20"/>
        <v>33418</v>
      </c>
      <c r="H46" s="46">
        <f t="shared" si="20"/>
        <v>123</v>
      </c>
      <c r="I46" s="46">
        <f t="shared" si="20"/>
        <v>31326</v>
      </c>
      <c r="J46" s="46">
        <f t="shared" si="20"/>
        <v>144</v>
      </c>
      <c r="K46" s="46">
        <f t="shared" si="20"/>
        <v>37413</v>
      </c>
      <c r="L46" s="46">
        <f t="shared" si="20"/>
        <v>119</v>
      </c>
      <c r="M46" s="46">
        <f t="shared" si="20"/>
        <v>32722</v>
      </c>
      <c r="N46" s="46">
        <f t="shared" si="20"/>
        <v>86</v>
      </c>
      <c r="O46" s="46">
        <f t="shared" si="20"/>
        <v>22974</v>
      </c>
      <c r="P46" s="46">
        <f t="shared" si="20"/>
        <v>104</v>
      </c>
      <c r="Q46" s="46">
        <f t="shared" si="20"/>
        <v>27495</v>
      </c>
      <c r="R46" s="117">
        <f t="shared" si="20"/>
        <v>115</v>
      </c>
      <c r="S46" s="117">
        <f t="shared" si="20"/>
        <v>30930</v>
      </c>
      <c r="T46" s="117">
        <f t="shared" si="20"/>
        <v>115</v>
      </c>
      <c r="U46" s="117">
        <f t="shared" si="20"/>
        <v>30406</v>
      </c>
      <c r="V46" s="265"/>
      <c r="W46" s="266"/>
      <c r="X46" s="267"/>
      <c r="Y46" s="266"/>
      <c r="Z46" s="267"/>
      <c r="AA46" s="268"/>
      <c r="AB46" s="46">
        <f t="shared" si="16"/>
        <v>1111</v>
      </c>
      <c r="AC46" s="47">
        <f t="shared" si="14"/>
        <v>289396</v>
      </c>
      <c r="AI46" s="207"/>
      <c r="AK46" s="207"/>
      <c r="AM46" s="207"/>
      <c r="AO46" s="18"/>
    </row>
    <row r="47" spans="1:41" x14ac:dyDescent="0.2">
      <c r="A47" s="39"/>
      <c r="B47" s="10"/>
      <c r="C47" s="10" t="s">
        <v>14</v>
      </c>
      <c r="D47" s="46" t="s">
        <v>22</v>
      </c>
      <c r="E47" s="47">
        <f>E7+E15+E23+E31+E39</f>
        <v>5887</v>
      </c>
      <c r="F47" s="46" t="s">
        <v>22</v>
      </c>
      <c r="G47" s="47">
        <f>G7+G15+G23+G31+G39</f>
        <v>4989</v>
      </c>
      <c r="H47" s="46" t="s">
        <v>22</v>
      </c>
      <c r="I47" s="47">
        <f>I7+I15+I23+I31+I39</f>
        <v>6645</v>
      </c>
      <c r="J47" s="46" t="s">
        <v>22</v>
      </c>
      <c r="K47" s="47">
        <f>K7+K15+K23+K31+K39</f>
        <v>7003</v>
      </c>
      <c r="L47" s="46" t="s">
        <v>22</v>
      </c>
      <c r="M47" s="47">
        <f>M7+M15+M23+M31+M39</f>
        <v>14353</v>
      </c>
      <c r="N47" s="46" t="s">
        <v>22</v>
      </c>
      <c r="O47" s="47">
        <f>O7+O15+O23+O31+O39</f>
        <v>18032</v>
      </c>
      <c r="P47" s="46" t="s">
        <v>22</v>
      </c>
      <c r="Q47" s="47">
        <f>Q7+Q15+Q23+Q31+Q39</f>
        <v>18993</v>
      </c>
      <c r="R47" s="117" t="s">
        <v>22</v>
      </c>
      <c r="S47" s="118">
        <f>S7+S15+S23+S31+S39</f>
        <v>26507</v>
      </c>
      <c r="T47" s="117" t="s">
        <v>22</v>
      </c>
      <c r="U47" s="118">
        <f>U15+U23+U31+U39</f>
        <v>17213</v>
      </c>
      <c r="V47" s="265"/>
      <c r="W47" s="266"/>
      <c r="X47" s="267"/>
      <c r="Y47" s="266"/>
      <c r="Z47" s="267"/>
      <c r="AA47" s="268"/>
      <c r="AB47" s="46" t="s">
        <v>22</v>
      </c>
      <c r="AC47" s="47">
        <f t="shared" si="14"/>
        <v>119622</v>
      </c>
      <c r="AK47" s="207"/>
    </row>
    <row r="48" spans="1:41" x14ac:dyDescent="0.2">
      <c r="A48" s="39"/>
      <c r="B48" s="10"/>
      <c r="C48" s="10" t="s">
        <v>15</v>
      </c>
      <c r="D48" s="46" t="s">
        <v>22</v>
      </c>
      <c r="E48" s="47">
        <f>E8+E16+E24+E32+E40</f>
        <v>48600</v>
      </c>
      <c r="F48" s="46" t="s">
        <v>22</v>
      </c>
      <c r="G48" s="47">
        <f>G8+G16+G24+G32+G40</f>
        <v>38408</v>
      </c>
      <c r="H48" s="46" t="s">
        <v>22</v>
      </c>
      <c r="I48" s="47">
        <f>I8+I16+I24+I32+I40</f>
        <v>37971</v>
      </c>
      <c r="J48" s="46" t="s">
        <v>22</v>
      </c>
      <c r="K48" s="47">
        <f>K8+K16+K24+K32+K40</f>
        <v>44414</v>
      </c>
      <c r="L48" s="46" t="s">
        <v>22</v>
      </c>
      <c r="M48" s="47">
        <f>M8+M16+M24+M32+M40</f>
        <v>47075</v>
      </c>
      <c r="N48" s="46" t="s">
        <v>22</v>
      </c>
      <c r="O48" s="47">
        <f>O8+O16+O24+O32+O40</f>
        <v>41005</v>
      </c>
      <c r="P48" s="46" t="s">
        <v>22</v>
      </c>
      <c r="Q48" s="47">
        <f>Q8+Q16+Q24+Q32+Q40</f>
        <v>46489</v>
      </c>
      <c r="R48" s="117" t="s">
        <v>22</v>
      </c>
      <c r="S48" s="118">
        <f>S8+S16+S24+S32+S40</f>
        <v>57439</v>
      </c>
      <c r="T48" s="117" t="s">
        <v>22</v>
      </c>
      <c r="U48" s="118">
        <f>U16+U24+U32+U40</f>
        <v>41169</v>
      </c>
      <c r="V48" s="261"/>
      <c r="W48" s="262"/>
      <c r="X48" s="263"/>
      <c r="Y48" s="262"/>
      <c r="Z48" s="263"/>
      <c r="AA48" s="264"/>
      <c r="AB48" s="46" t="s">
        <v>22</v>
      </c>
      <c r="AC48" s="47">
        <f t="shared" si="14"/>
        <v>402570</v>
      </c>
      <c r="AI48" s="207"/>
      <c r="AM48" s="207"/>
      <c r="AO48" s="18"/>
    </row>
    <row r="49" spans="1:41" x14ac:dyDescent="0.2">
      <c r="A49" s="39"/>
      <c r="B49" s="10"/>
      <c r="C49" s="10" t="s">
        <v>16</v>
      </c>
      <c r="D49" s="46" t="s">
        <v>22</v>
      </c>
      <c r="E49" s="47">
        <f>E9+E17+E25+E33+E41</f>
        <v>14634</v>
      </c>
      <c r="F49" s="46" t="s">
        <v>22</v>
      </c>
      <c r="G49" s="47">
        <f>G9+G17+G25+G33+G41</f>
        <v>8357</v>
      </c>
      <c r="H49" s="46" t="s">
        <v>22</v>
      </c>
      <c r="I49" s="47">
        <f>I9+I17+I25+I33+I41</f>
        <v>11233</v>
      </c>
      <c r="J49" s="46" t="s">
        <v>22</v>
      </c>
      <c r="K49" s="47">
        <f>K9+K17+K25+K33+K41</f>
        <v>7024</v>
      </c>
      <c r="L49" s="46" t="s">
        <v>22</v>
      </c>
      <c r="M49" s="47">
        <f>M9+M17+M25+M33+M41</f>
        <v>26804</v>
      </c>
      <c r="N49" s="46" t="s">
        <v>22</v>
      </c>
      <c r="O49" s="47">
        <f>O9+O17+O25+O33+O41</f>
        <v>5239</v>
      </c>
      <c r="P49" s="46" t="s">
        <v>22</v>
      </c>
      <c r="Q49" s="47">
        <f>Q9+Q17+Q25+Q33+Q41</f>
        <v>5270</v>
      </c>
      <c r="R49" s="117" t="s">
        <v>22</v>
      </c>
      <c r="S49" s="118">
        <f>S9+S17+S25+S33+S41</f>
        <v>16462</v>
      </c>
      <c r="T49" s="117" t="s">
        <v>22</v>
      </c>
      <c r="U49" s="118">
        <f>U17+U25+U33+U41</f>
        <v>2335</v>
      </c>
      <c r="V49" s="261"/>
      <c r="W49" s="262"/>
      <c r="X49" s="263"/>
      <c r="Y49" s="262"/>
      <c r="Z49" s="263"/>
      <c r="AA49" s="264"/>
      <c r="AB49" s="46" t="s">
        <v>22</v>
      </c>
      <c r="AC49" s="47">
        <f t="shared" si="14"/>
        <v>97358</v>
      </c>
    </row>
    <row r="50" spans="1:41" x14ac:dyDescent="0.2">
      <c r="A50" s="39"/>
      <c r="B50" s="10"/>
      <c r="C50" s="10" t="s">
        <v>17</v>
      </c>
      <c r="D50" s="46" t="s">
        <v>22</v>
      </c>
      <c r="E50" s="47">
        <f>E10+E18+E26+E34+E42</f>
        <v>63235</v>
      </c>
      <c r="F50" s="46" t="s">
        <v>22</v>
      </c>
      <c r="G50" s="47">
        <f>G10+G18+G26+G34+G42</f>
        <v>46765</v>
      </c>
      <c r="H50" s="46" t="s">
        <v>22</v>
      </c>
      <c r="I50" s="47">
        <f>I10+I18+I26+I34+I42</f>
        <v>49205</v>
      </c>
      <c r="J50" s="46" t="s">
        <v>22</v>
      </c>
      <c r="K50" s="47">
        <f>K10+K18+K26+K34+K42</f>
        <v>51439</v>
      </c>
      <c r="L50" s="46" t="s">
        <v>22</v>
      </c>
      <c r="M50" s="47">
        <f>M10+M18+M26+M34+M42</f>
        <v>73880</v>
      </c>
      <c r="N50" s="46" t="s">
        <v>22</v>
      </c>
      <c r="O50" s="47">
        <f>O10+O18+O26+O34+O42</f>
        <v>46243</v>
      </c>
      <c r="P50" s="46" t="s">
        <v>22</v>
      </c>
      <c r="Q50" s="47">
        <f>Q10+Q18+Q26+Q34+Q42</f>
        <v>51757</v>
      </c>
      <c r="R50" s="117" t="s">
        <v>22</v>
      </c>
      <c r="S50" s="118">
        <f>S10+S18+S26+S34+S42</f>
        <v>73900</v>
      </c>
      <c r="T50" s="117" t="s">
        <v>22</v>
      </c>
      <c r="U50" s="118">
        <f>U18+U26+U34+U42</f>
        <v>43504</v>
      </c>
      <c r="V50" s="261"/>
      <c r="W50" s="262"/>
      <c r="X50" s="263"/>
      <c r="Y50" s="262"/>
      <c r="Z50" s="263"/>
      <c r="AA50" s="264"/>
      <c r="AB50" s="46" t="s">
        <v>22</v>
      </c>
      <c r="AC50" s="47">
        <f t="shared" si="14"/>
        <v>499928</v>
      </c>
      <c r="AM50" s="207"/>
      <c r="AO50" s="18"/>
    </row>
    <row r="51" spans="1:41" s="36" customFormat="1" x14ac:dyDescent="0.2">
      <c r="A51" s="34"/>
      <c r="B51" s="35"/>
      <c r="C51" s="35"/>
      <c r="D51" s="102"/>
      <c r="E51" s="58"/>
      <c r="F51" s="102"/>
      <c r="G51" s="58"/>
      <c r="H51" s="102"/>
      <c r="I51" s="58"/>
      <c r="J51" s="102"/>
      <c r="K51" s="58"/>
      <c r="L51" s="102"/>
      <c r="M51" s="58"/>
      <c r="N51" s="102"/>
      <c r="O51" s="58"/>
      <c r="P51" s="102"/>
      <c r="Q51" s="58"/>
      <c r="R51" s="136"/>
      <c r="S51" s="137"/>
      <c r="T51" s="136"/>
      <c r="U51" s="137"/>
      <c r="V51" s="265"/>
      <c r="W51" s="266"/>
      <c r="X51" s="267"/>
      <c r="Y51" s="266"/>
      <c r="Z51" s="267"/>
      <c r="AA51" s="268"/>
      <c r="AB51" s="102"/>
      <c r="AC51" s="58"/>
      <c r="AD51" s="205"/>
      <c r="AE51" s="205"/>
      <c r="AF51" s="205"/>
      <c r="AG51" s="205"/>
      <c r="AH51" s="205"/>
      <c r="AI51" s="205"/>
      <c r="AJ51" s="205"/>
      <c r="AK51" s="205"/>
      <c r="AL51" s="205"/>
      <c r="AM51" s="207"/>
      <c r="AN51" s="205"/>
      <c r="AO51" s="37"/>
    </row>
    <row r="52" spans="1:41" x14ac:dyDescent="0.2">
      <c r="A52" s="8" t="s">
        <v>70</v>
      </c>
      <c r="B52" s="8"/>
      <c r="C52" s="8"/>
      <c r="D52" s="77"/>
      <c r="E52" s="59"/>
      <c r="F52" s="77"/>
      <c r="G52" s="59"/>
      <c r="H52" s="59"/>
      <c r="I52" s="59"/>
      <c r="J52" s="59"/>
      <c r="K52" s="59"/>
      <c r="L52" s="59"/>
      <c r="M52" s="59"/>
      <c r="N52" s="59"/>
      <c r="O52" s="59"/>
      <c r="P52" s="59"/>
      <c r="Q52" s="59"/>
      <c r="R52" s="129"/>
      <c r="S52" s="129"/>
      <c r="T52" s="129"/>
      <c r="U52" s="129"/>
      <c r="V52" s="265"/>
      <c r="W52" s="266"/>
      <c r="X52" s="267"/>
      <c r="Y52" s="266"/>
      <c r="Z52" s="267"/>
      <c r="AA52" s="268"/>
      <c r="AB52" s="77"/>
      <c r="AC52" s="77"/>
      <c r="AM52" s="207"/>
      <c r="AO52" s="18"/>
    </row>
    <row r="53" spans="1:41" x14ac:dyDescent="0.2">
      <c r="A53" s="33"/>
      <c r="B53" s="2" t="s">
        <v>76</v>
      </c>
      <c r="C53" s="2" t="s">
        <v>18</v>
      </c>
      <c r="D53" s="40">
        <v>4</v>
      </c>
      <c r="E53" s="41">
        <v>593</v>
      </c>
      <c r="F53" s="40">
        <v>3</v>
      </c>
      <c r="G53" s="41">
        <v>832</v>
      </c>
      <c r="H53" s="40">
        <v>8</v>
      </c>
      <c r="I53" s="41">
        <v>2393</v>
      </c>
      <c r="J53" s="40">
        <v>8</v>
      </c>
      <c r="K53" s="41">
        <v>2867</v>
      </c>
      <c r="L53" s="40">
        <v>3</v>
      </c>
      <c r="M53" s="41">
        <v>772</v>
      </c>
      <c r="N53" s="40">
        <v>4</v>
      </c>
      <c r="O53" s="41">
        <v>440</v>
      </c>
      <c r="P53" s="40">
        <v>7</v>
      </c>
      <c r="Q53" s="41">
        <v>1555</v>
      </c>
      <c r="R53" s="70">
        <v>10</v>
      </c>
      <c r="S53" s="66">
        <v>2411</v>
      </c>
      <c r="T53" s="70">
        <v>4</v>
      </c>
      <c r="U53" s="66">
        <v>1174</v>
      </c>
      <c r="V53" s="265"/>
      <c r="W53" s="266"/>
      <c r="X53" s="267"/>
      <c r="Y53" s="266"/>
      <c r="Z53" s="267"/>
      <c r="AA53" s="268"/>
      <c r="AB53" s="42">
        <f>SUMIF($D$2:$AA$2, "No. of Dwelling Units Approved", D53:AA53)</f>
        <v>51</v>
      </c>
      <c r="AC53" s="43">
        <f t="shared" ref="AC53:AC59" si="21">SUMIF($D$2:$AA$2, "Value of Approvals ($000)", D53:AA53)</f>
        <v>13037</v>
      </c>
    </row>
    <row r="54" spans="1:41" x14ac:dyDescent="0.2">
      <c r="A54" s="33"/>
      <c r="B54" s="2"/>
      <c r="C54" s="2" t="s">
        <v>109</v>
      </c>
      <c r="D54" s="40">
        <v>0</v>
      </c>
      <c r="E54" s="41">
        <v>0</v>
      </c>
      <c r="F54" s="40">
        <v>0</v>
      </c>
      <c r="G54" s="41">
        <v>0</v>
      </c>
      <c r="H54" s="40">
        <v>0</v>
      </c>
      <c r="I54" s="41">
        <v>0</v>
      </c>
      <c r="J54" s="40">
        <v>0</v>
      </c>
      <c r="K54" s="41">
        <v>0</v>
      </c>
      <c r="L54" s="40">
        <v>0</v>
      </c>
      <c r="M54" s="41">
        <v>0</v>
      </c>
      <c r="N54" s="40">
        <v>0</v>
      </c>
      <c r="O54" s="41">
        <v>0</v>
      </c>
      <c r="P54" s="40">
        <v>0</v>
      </c>
      <c r="Q54" s="41">
        <v>0</v>
      </c>
      <c r="R54" s="70">
        <v>0</v>
      </c>
      <c r="S54" s="66">
        <v>0</v>
      </c>
      <c r="T54" s="70">
        <v>0</v>
      </c>
      <c r="U54" s="66">
        <v>0</v>
      </c>
      <c r="V54" s="265"/>
      <c r="W54" s="266"/>
      <c r="X54" s="267"/>
      <c r="Y54" s="266"/>
      <c r="Z54" s="267"/>
      <c r="AA54" s="268"/>
      <c r="AB54" s="42">
        <f t="shared" ref="AB54:AB56" si="22">SUMIF($D$2:$AA$2, "No. of Dwelling Units Approved", D54:AA54)</f>
        <v>0</v>
      </c>
      <c r="AC54" s="43">
        <f t="shared" si="21"/>
        <v>0</v>
      </c>
    </row>
    <row r="55" spans="1:41" x14ac:dyDescent="0.2">
      <c r="A55" s="33"/>
      <c r="B55" s="2"/>
      <c r="C55" s="2" t="s">
        <v>110</v>
      </c>
      <c r="D55" s="40">
        <v>0</v>
      </c>
      <c r="E55" s="41">
        <v>0</v>
      </c>
      <c r="F55" s="40">
        <v>0</v>
      </c>
      <c r="G55" s="41">
        <v>0</v>
      </c>
      <c r="H55" s="40">
        <v>0</v>
      </c>
      <c r="I55" s="41">
        <v>0</v>
      </c>
      <c r="J55" s="40">
        <v>0</v>
      </c>
      <c r="K55" s="41">
        <v>0</v>
      </c>
      <c r="L55" s="40">
        <v>0</v>
      </c>
      <c r="M55" s="41">
        <v>0</v>
      </c>
      <c r="N55" s="40">
        <v>0</v>
      </c>
      <c r="O55" s="41">
        <v>0</v>
      </c>
      <c r="P55" s="40">
        <v>0</v>
      </c>
      <c r="Q55" s="41">
        <v>0</v>
      </c>
      <c r="R55" s="70">
        <v>0</v>
      </c>
      <c r="S55" s="66">
        <v>0</v>
      </c>
      <c r="T55" s="70">
        <v>0</v>
      </c>
      <c r="U55" s="66">
        <v>0</v>
      </c>
      <c r="V55" s="261"/>
      <c r="W55" s="262"/>
      <c r="X55" s="263"/>
      <c r="Y55" s="262"/>
      <c r="Z55" s="263"/>
      <c r="AA55" s="264"/>
      <c r="AB55" s="42">
        <f t="shared" ref="AB55" si="23">SUMIF($D$2:$AA$2, "No. of Dwelling Units Approved", D55:AA55)</f>
        <v>0</v>
      </c>
      <c r="AC55" s="43">
        <f t="shared" ref="AC55" si="24">SUMIF($D$2:$AA$2, "Value of Approvals ($000)", D55:AA55)</f>
        <v>0</v>
      </c>
    </row>
    <row r="56" spans="1:41" x14ac:dyDescent="0.2">
      <c r="A56" s="33"/>
      <c r="B56" s="2"/>
      <c r="C56" s="2" t="s">
        <v>19</v>
      </c>
      <c r="D56" s="40">
        <v>4</v>
      </c>
      <c r="E56" s="41">
        <v>593</v>
      </c>
      <c r="F56" s="40">
        <v>3</v>
      </c>
      <c r="G56" s="41">
        <v>832</v>
      </c>
      <c r="H56" s="40">
        <v>8</v>
      </c>
      <c r="I56" s="41">
        <v>2393</v>
      </c>
      <c r="J56" s="40">
        <v>8</v>
      </c>
      <c r="K56" s="41">
        <v>2867</v>
      </c>
      <c r="L56" s="40">
        <v>3</v>
      </c>
      <c r="M56" s="41">
        <v>772</v>
      </c>
      <c r="N56" s="40">
        <v>4</v>
      </c>
      <c r="O56" s="41">
        <v>440</v>
      </c>
      <c r="P56" s="40">
        <v>7</v>
      </c>
      <c r="Q56" s="41">
        <v>1555</v>
      </c>
      <c r="R56" s="70">
        <v>10</v>
      </c>
      <c r="S56" s="66">
        <v>2411</v>
      </c>
      <c r="T56" s="70">
        <v>4</v>
      </c>
      <c r="U56" s="66">
        <v>1174</v>
      </c>
      <c r="V56" s="261"/>
      <c r="W56" s="262"/>
      <c r="X56" s="263"/>
      <c r="Y56" s="262"/>
      <c r="Z56" s="263"/>
      <c r="AA56" s="264"/>
      <c r="AB56" s="42">
        <f t="shared" si="22"/>
        <v>51</v>
      </c>
      <c r="AC56" s="43">
        <f t="shared" si="21"/>
        <v>13037</v>
      </c>
    </row>
    <row r="57" spans="1:41" x14ac:dyDescent="0.2">
      <c r="A57" s="33"/>
      <c r="B57" s="2"/>
      <c r="C57" s="2" t="s">
        <v>14</v>
      </c>
      <c r="D57" s="40" t="s">
        <v>22</v>
      </c>
      <c r="E57" s="41">
        <v>904</v>
      </c>
      <c r="F57" s="40" t="s">
        <v>22</v>
      </c>
      <c r="G57" s="41">
        <v>726</v>
      </c>
      <c r="H57" s="40" t="s">
        <v>22</v>
      </c>
      <c r="I57" s="41">
        <v>339</v>
      </c>
      <c r="J57" s="40" t="s">
        <v>22</v>
      </c>
      <c r="K57" s="41">
        <v>653</v>
      </c>
      <c r="L57" s="40" t="s">
        <v>22</v>
      </c>
      <c r="M57" s="41">
        <v>937</v>
      </c>
      <c r="N57" s="40" t="s">
        <v>22</v>
      </c>
      <c r="O57" s="41">
        <v>2424</v>
      </c>
      <c r="P57" s="40" t="s">
        <v>22</v>
      </c>
      <c r="Q57" s="41">
        <v>1066</v>
      </c>
      <c r="R57" s="70" t="s">
        <v>22</v>
      </c>
      <c r="S57" s="66">
        <v>2194</v>
      </c>
      <c r="T57" s="70" t="s">
        <v>22</v>
      </c>
      <c r="U57" s="66">
        <v>1684</v>
      </c>
      <c r="V57" s="261"/>
      <c r="W57" s="262"/>
      <c r="X57" s="263"/>
      <c r="Y57" s="262"/>
      <c r="Z57" s="263"/>
      <c r="AA57" s="264"/>
      <c r="AB57" s="42" t="s">
        <v>22</v>
      </c>
      <c r="AC57" s="43">
        <f t="shared" si="21"/>
        <v>10927</v>
      </c>
    </row>
    <row r="58" spans="1:41" x14ac:dyDescent="0.2">
      <c r="A58" s="33"/>
      <c r="B58" s="2"/>
      <c r="C58" s="2" t="s">
        <v>15</v>
      </c>
      <c r="D58" s="40" t="s">
        <v>22</v>
      </c>
      <c r="E58" s="41">
        <v>1497</v>
      </c>
      <c r="F58" s="40" t="s">
        <v>22</v>
      </c>
      <c r="G58" s="41">
        <v>1559</v>
      </c>
      <c r="H58" s="40" t="s">
        <v>22</v>
      </c>
      <c r="I58" s="41">
        <v>2731</v>
      </c>
      <c r="J58" s="40" t="s">
        <v>22</v>
      </c>
      <c r="K58" s="41">
        <v>3520</v>
      </c>
      <c r="L58" s="40" t="s">
        <v>22</v>
      </c>
      <c r="M58" s="41">
        <v>1710</v>
      </c>
      <c r="N58" s="40" t="s">
        <v>22</v>
      </c>
      <c r="O58" s="41">
        <v>2863</v>
      </c>
      <c r="P58" s="40" t="s">
        <v>22</v>
      </c>
      <c r="Q58" s="41">
        <v>2620</v>
      </c>
      <c r="R58" s="70" t="s">
        <v>22</v>
      </c>
      <c r="S58" s="66">
        <v>4605</v>
      </c>
      <c r="T58" s="70" t="s">
        <v>22</v>
      </c>
      <c r="U58" s="66">
        <v>2858</v>
      </c>
      <c r="V58" s="265"/>
      <c r="W58" s="266"/>
      <c r="X58" s="267"/>
      <c r="Y58" s="266"/>
      <c r="Z58" s="267"/>
      <c r="AA58" s="268"/>
      <c r="AB58" s="42" t="s">
        <v>22</v>
      </c>
      <c r="AC58" s="43">
        <f t="shared" si="21"/>
        <v>23963</v>
      </c>
    </row>
    <row r="59" spans="1:41" x14ac:dyDescent="0.2">
      <c r="A59" s="33"/>
      <c r="B59" s="2"/>
      <c r="C59" s="2" t="s">
        <v>16</v>
      </c>
      <c r="D59" s="40" t="s">
        <v>22</v>
      </c>
      <c r="E59" s="41">
        <v>75</v>
      </c>
      <c r="F59" s="40" t="s">
        <v>22</v>
      </c>
      <c r="G59" s="41">
        <v>172</v>
      </c>
      <c r="H59" s="40" t="s">
        <v>22</v>
      </c>
      <c r="I59" s="41">
        <v>2493</v>
      </c>
      <c r="J59" s="40" t="s">
        <v>22</v>
      </c>
      <c r="K59" s="41">
        <v>1664</v>
      </c>
      <c r="L59" s="40" t="s">
        <v>22</v>
      </c>
      <c r="M59" s="41">
        <v>15110</v>
      </c>
      <c r="N59" s="40" t="s">
        <v>22</v>
      </c>
      <c r="O59" s="41">
        <v>2069</v>
      </c>
      <c r="P59" s="40" t="s">
        <v>22</v>
      </c>
      <c r="Q59" s="41">
        <v>382</v>
      </c>
      <c r="R59" s="70" t="s">
        <v>22</v>
      </c>
      <c r="S59" s="66">
        <v>404</v>
      </c>
      <c r="T59" s="70" t="s">
        <v>22</v>
      </c>
      <c r="U59" s="66">
        <v>56</v>
      </c>
      <c r="V59" s="265"/>
      <c r="W59" s="266"/>
      <c r="X59" s="267"/>
      <c r="Y59" s="266"/>
      <c r="Z59" s="267"/>
      <c r="AA59" s="268"/>
      <c r="AB59" s="42" t="s">
        <v>22</v>
      </c>
      <c r="AC59" s="43">
        <f t="shared" si="21"/>
        <v>22425</v>
      </c>
    </row>
    <row r="60" spans="1:41" x14ac:dyDescent="0.2">
      <c r="A60" s="33"/>
      <c r="B60" s="2"/>
      <c r="C60" s="2" t="s">
        <v>17</v>
      </c>
      <c r="D60" s="40" t="s">
        <v>22</v>
      </c>
      <c r="E60" s="41">
        <v>1572</v>
      </c>
      <c r="F60" s="40" t="s">
        <v>22</v>
      </c>
      <c r="G60" s="41">
        <v>1730</v>
      </c>
      <c r="H60" s="40" t="s">
        <v>22</v>
      </c>
      <c r="I60" s="41">
        <v>5225</v>
      </c>
      <c r="J60" s="40" t="s">
        <v>22</v>
      </c>
      <c r="K60" s="41">
        <v>5183</v>
      </c>
      <c r="L60" s="40" t="s">
        <v>22</v>
      </c>
      <c r="M60" s="41">
        <v>16820</v>
      </c>
      <c r="N60" s="40" t="s">
        <v>22</v>
      </c>
      <c r="O60" s="41">
        <v>4932</v>
      </c>
      <c r="P60" s="40" t="s">
        <v>22</v>
      </c>
      <c r="Q60" s="41">
        <v>3002</v>
      </c>
      <c r="R60" s="70" t="s">
        <v>22</v>
      </c>
      <c r="S60" s="66">
        <v>5009</v>
      </c>
      <c r="T60" s="70" t="s">
        <v>22</v>
      </c>
      <c r="U60" s="66">
        <v>2915</v>
      </c>
      <c r="V60" s="265"/>
      <c r="W60" s="266"/>
      <c r="X60" s="267"/>
      <c r="Y60" s="266"/>
      <c r="Z60" s="267"/>
      <c r="AA60" s="268"/>
      <c r="AB60" s="42" t="s">
        <v>22</v>
      </c>
      <c r="AC60" s="43">
        <f>SUMIF($D$2:$AA$2, "Value of Approvals ($000)", D60:AA60)</f>
        <v>46388</v>
      </c>
    </row>
    <row r="61" spans="1:41" x14ac:dyDescent="0.2">
      <c r="B61" s="5" t="s">
        <v>77</v>
      </c>
      <c r="C61" s="5" t="s">
        <v>18</v>
      </c>
      <c r="D61" s="67">
        <v>0</v>
      </c>
      <c r="E61" s="57">
        <v>0</v>
      </c>
      <c r="F61" s="67">
        <v>1</v>
      </c>
      <c r="G61" s="57">
        <v>73</v>
      </c>
      <c r="H61" s="67">
        <v>0</v>
      </c>
      <c r="I61" s="57">
        <v>0</v>
      </c>
      <c r="J61" s="67">
        <v>2</v>
      </c>
      <c r="K61" s="57">
        <v>541</v>
      </c>
      <c r="L61" s="67">
        <v>3</v>
      </c>
      <c r="M61" s="57">
        <v>482</v>
      </c>
      <c r="N61" s="67">
        <v>1</v>
      </c>
      <c r="O61" s="57">
        <v>266</v>
      </c>
      <c r="P61" s="67">
        <v>6</v>
      </c>
      <c r="Q61" s="57">
        <v>1650</v>
      </c>
      <c r="R61" s="135">
        <v>3</v>
      </c>
      <c r="S61" s="126">
        <v>474</v>
      </c>
      <c r="T61" s="135">
        <v>3</v>
      </c>
      <c r="U61" s="126">
        <v>585</v>
      </c>
      <c r="V61" s="265"/>
      <c r="W61" s="266"/>
      <c r="X61" s="267"/>
      <c r="Y61" s="266"/>
      <c r="Z61" s="267"/>
      <c r="AA61" s="268"/>
      <c r="AB61" s="50">
        <f>SUMIF($D$2:$AA$2, "No. of Dwelling Units Approved", D61:AA61)</f>
        <v>19</v>
      </c>
      <c r="AC61" s="51">
        <f t="shared" ref="AC61:AC67" si="25">SUMIF($D$2:$AA$2, "Value of Approvals ($000)", D61:AA61)</f>
        <v>4071</v>
      </c>
    </row>
    <row r="62" spans="1:41" x14ac:dyDescent="0.2">
      <c r="B62" s="5"/>
      <c r="C62" s="5" t="s">
        <v>109</v>
      </c>
      <c r="D62" s="67">
        <v>0</v>
      </c>
      <c r="E62" s="57">
        <v>0</v>
      </c>
      <c r="F62" s="67">
        <v>0</v>
      </c>
      <c r="G62" s="57">
        <v>0</v>
      </c>
      <c r="H62" s="67">
        <v>0</v>
      </c>
      <c r="I62" s="57">
        <v>0</v>
      </c>
      <c r="J62" s="67">
        <v>0</v>
      </c>
      <c r="K62" s="57">
        <v>0</v>
      </c>
      <c r="L62" s="67">
        <v>0</v>
      </c>
      <c r="M62" s="57">
        <v>0</v>
      </c>
      <c r="N62" s="67">
        <v>0</v>
      </c>
      <c r="O62" s="57">
        <v>0</v>
      </c>
      <c r="P62" s="67">
        <v>0</v>
      </c>
      <c r="Q62" s="57">
        <v>0</v>
      </c>
      <c r="R62" s="135">
        <v>0</v>
      </c>
      <c r="S62" s="126">
        <v>0</v>
      </c>
      <c r="T62" s="135">
        <v>0</v>
      </c>
      <c r="U62" s="126">
        <v>0</v>
      </c>
      <c r="V62" s="261"/>
      <c r="W62" s="262"/>
      <c r="X62" s="263"/>
      <c r="Y62" s="262"/>
      <c r="Z62" s="263"/>
      <c r="AA62" s="264"/>
      <c r="AB62" s="50">
        <f t="shared" ref="AB62:AB64" si="26">SUMIF($D$2:$AA$2, "No. of Dwelling Units Approved", D62:AA62)</f>
        <v>0</v>
      </c>
      <c r="AC62" s="51">
        <f t="shared" si="25"/>
        <v>0</v>
      </c>
    </row>
    <row r="63" spans="1:41" x14ac:dyDescent="0.2">
      <c r="B63" s="5"/>
      <c r="C63" s="5" t="s">
        <v>110</v>
      </c>
      <c r="D63" s="67">
        <v>0</v>
      </c>
      <c r="E63" s="57">
        <v>0</v>
      </c>
      <c r="F63" s="67">
        <v>0</v>
      </c>
      <c r="G63" s="57">
        <v>0</v>
      </c>
      <c r="H63" s="67">
        <v>0</v>
      </c>
      <c r="I63" s="57">
        <v>0</v>
      </c>
      <c r="J63" s="67">
        <v>0</v>
      </c>
      <c r="K63" s="57">
        <v>0</v>
      </c>
      <c r="L63" s="67">
        <v>0</v>
      </c>
      <c r="M63" s="57">
        <v>0</v>
      </c>
      <c r="N63" s="67">
        <v>0</v>
      </c>
      <c r="O63" s="57">
        <v>0</v>
      </c>
      <c r="P63" s="67">
        <v>0</v>
      </c>
      <c r="Q63" s="57">
        <v>0</v>
      </c>
      <c r="R63" s="135">
        <v>0</v>
      </c>
      <c r="S63" s="126">
        <v>0</v>
      </c>
      <c r="T63" s="135">
        <v>0</v>
      </c>
      <c r="U63" s="126">
        <v>0</v>
      </c>
      <c r="V63" s="261"/>
      <c r="W63" s="262"/>
      <c r="X63" s="263"/>
      <c r="Y63" s="262"/>
      <c r="Z63" s="263"/>
      <c r="AA63" s="264"/>
      <c r="AB63" s="50">
        <f t="shared" ref="AB63" si="27">SUMIF($D$2:$AA$2, "No. of Dwelling Units Approved", D63:AA63)</f>
        <v>0</v>
      </c>
      <c r="AC63" s="51">
        <f t="shared" ref="AC63" si="28">SUMIF($D$2:$AA$2, "Value of Approvals ($000)", D63:AA63)</f>
        <v>0</v>
      </c>
    </row>
    <row r="64" spans="1:41" x14ac:dyDescent="0.2">
      <c r="B64" s="5"/>
      <c r="C64" s="5" t="s">
        <v>19</v>
      </c>
      <c r="D64" s="67">
        <v>0</v>
      </c>
      <c r="E64" s="57">
        <v>0</v>
      </c>
      <c r="F64" s="67">
        <v>1</v>
      </c>
      <c r="G64" s="57">
        <v>73</v>
      </c>
      <c r="H64" s="67">
        <v>0</v>
      </c>
      <c r="I64" s="57">
        <v>0</v>
      </c>
      <c r="J64" s="67">
        <v>2</v>
      </c>
      <c r="K64" s="57">
        <v>541</v>
      </c>
      <c r="L64" s="67">
        <v>3</v>
      </c>
      <c r="M64" s="57">
        <v>482</v>
      </c>
      <c r="N64" s="67">
        <v>1</v>
      </c>
      <c r="O64" s="57">
        <v>266</v>
      </c>
      <c r="P64" s="67">
        <v>6</v>
      </c>
      <c r="Q64" s="57">
        <v>1650</v>
      </c>
      <c r="R64" s="135">
        <v>3</v>
      </c>
      <c r="S64" s="126">
        <v>474</v>
      </c>
      <c r="T64" s="135">
        <v>3</v>
      </c>
      <c r="U64" s="126">
        <v>585</v>
      </c>
      <c r="V64" s="261"/>
      <c r="W64" s="262"/>
      <c r="X64" s="263"/>
      <c r="Y64" s="262"/>
      <c r="Z64" s="263"/>
      <c r="AA64" s="264"/>
      <c r="AB64" s="50">
        <f t="shared" si="26"/>
        <v>19</v>
      </c>
      <c r="AC64" s="51">
        <f t="shared" si="25"/>
        <v>4071</v>
      </c>
    </row>
    <row r="65" spans="1:29" x14ac:dyDescent="0.2">
      <c r="B65" s="5"/>
      <c r="C65" s="5" t="s">
        <v>14</v>
      </c>
      <c r="D65" s="67" t="s">
        <v>22</v>
      </c>
      <c r="E65" s="57">
        <v>0</v>
      </c>
      <c r="F65" s="67" t="s">
        <v>22</v>
      </c>
      <c r="G65" s="57">
        <v>0</v>
      </c>
      <c r="H65" s="67" t="s">
        <v>22</v>
      </c>
      <c r="I65" s="57">
        <v>0</v>
      </c>
      <c r="J65" s="67" t="s">
        <v>22</v>
      </c>
      <c r="K65" s="57">
        <v>162</v>
      </c>
      <c r="L65" s="67" t="s">
        <v>22</v>
      </c>
      <c r="M65" s="57">
        <v>152</v>
      </c>
      <c r="N65" s="67" t="s">
        <v>22</v>
      </c>
      <c r="O65" s="57">
        <v>0</v>
      </c>
      <c r="P65" s="67" t="s">
        <v>22</v>
      </c>
      <c r="Q65" s="57">
        <v>0</v>
      </c>
      <c r="R65" s="135" t="s">
        <v>22</v>
      </c>
      <c r="S65" s="126">
        <v>62</v>
      </c>
      <c r="T65" s="135" t="s">
        <v>22</v>
      </c>
      <c r="U65" s="126">
        <v>120</v>
      </c>
      <c r="V65" s="265"/>
      <c r="W65" s="266"/>
      <c r="X65" s="267"/>
      <c r="Y65" s="266"/>
      <c r="Z65" s="267"/>
      <c r="AA65" s="268"/>
      <c r="AB65" s="50" t="s">
        <v>22</v>
      </c>
      <c r="AC65" s="51">
        <f t="shared" si="25"/>
        <v>496</v>
      </c>
    </row>
    <row r="66" spans="1:29" x14ac:dyDescent="0.2">
      <c r="B66" s="5"/>
      <c r="C66" s="5" t="s">
        <v>15</v>
      </c>
      <c r="D66" s="67" t="s">
        <v>22</v>
      </c>
      <c r="E66" s="57">
        <v>0</v>
      </c>
      <c r="F66" s="67" t="s">
        <v>22</v>
      </c>
      <c r="G66" s="57">
        <v>73</v>
      </c>
      <c r="H66" s="67" t="s">
        <v>22</v>
      </c>
      <c r="I66" s="57">
        <v>0</v>
      </c>
      <c r="J66" s="67" t="s">
        <v>22</v>
      </c>
      <c r="K66" s="57">
        <v>703</v>
      </c>
      <c r="L66" s="67" t="s">
        <v>22</v>
      </c>
      <c r="M66" s="57">
        <v>635</v>
      </c>
      <c r="N66" s="67" t="s">
        <v>22</v>
      </c>
      <c r="O66" s="57">
        <v>266</v>
      </c>
      <c r="P66" s="67" t="s">
        <v>22</v>
      </c>
      <c r="Q66" s="57">
        <v>1650</v>
      </c>
      <c r="R66" s="135" t="s">
        <v>22</v>
      </c>
      <c r="S66" s="126">
        <v>536</v>
      </c>
      <c r="T66" s="135" t="s">
        <v>22</v>
      </c>
      <c r="U66" s="126">
        <v>705</v>
      </c>
      <c r="V66" s="265"/>
      <c r="W66" s="266"/>
      <c r="X66" s="267"/>
      <c r="Y66" s="266"/>
      <c r="Z66" s="267"/>
      <c r="AA66" s="268"/>
      <c r="AB66" s="50" t="s">
        <v>22</v>
      </c>
      <c r="AC66" s="51">
        <f t="shared" si="25"/>
        <v>4568</v>
      </c>
    </row>
    <row r="67" spans="1:29" x14ac:dyDescent="0.2">
      <c r="B67" s="5"/>
      <c r="C67" s="5" t="s">
        <v>16</v>
      </c>
      <c r="D67" s="67" t="s">
        <v>22</v>
      </c>
      <c r="E67" s="57">
        <v>0</v>
      </c>
      <c r="F67" s="67" t="s">
        <v>22</v>
      </c>
      <c r="G67" s="57">
        <v>0</v>
      </c>
      <c r="H67" s="67" t="s">
        <v>22</v>
      </c>
      <c r="I67" s="57">
        <v>0</v>
      </c>
      <c r="J67" s="67" t="s">
        <v>22</v>
      </c>
      <c r="K67" s="57">
        <v>150</v>
      </c>
      <c r="L67" s="67" t="s">
        <v>22</v>
      </c>
      <c r="M67" s="57">
        <v>113</v>
      </c>
      <c r="N67" s="67" t="s">
        <v>22</v>
      </c>
      <c r="O67" s="57">
        <v>0</v>
      </c>
      <c r="P67" s="67" t="s">
        <v>22</v>
      </c>
      <c r="Q67" s="57">
        <v>0</v>
      </c>
      <c r="R67" s="135" t="s">
        <v>22</v>
      </c>
      <c r="S67" s="126">
        <v>67</v>
      </c>
      <c r="T67" s="135" t="s">
        <v>22</v>
      </c>
      <c r="U67" s="126">
        <v>0</v>
      </c>
      <c r="V67" s="265"/>
      <c r="W67" s="266"/>
      <c r="X67" s="267"/>
      <c r="Y67" s="266"/>
      <c r="Z67" s="267"/>
      <c r="AA67" s="268"/>
      <c r="AB67" s="50" t="s">
        <v>22</v>
      </c>
      <c r="AC67" s="51">
        <f t="shared" si="25"/>
        <v>330</v>
      </c>
    </row>
    <row r="68" spans="1:29" x14ac:dyDescent="0.2">
      <c r="A68" s="24"/>
      <c r="B68" s="24"/>
      <c r="C68" s="24" t="s">
        <v>17</v>
      </c>
      <c r="D68" s="68" t="s">
        <v>22</v>
      </c>
      <c r="E68" s="60">
        <v>0</v>
      </c>
      <c r="F68" s="68" t="s">
        <v>22</v>
      </c>
      <c r="G68" s="60">
        <v>73</v>
      </c>
      <c r="H68" s="68" t="s">
        <v>22</v>
      </c>
      <c r="I68" s="60">
        <v>0</v>
      </c>
      <c r="J68" s="68" t="s">
        <v>22</v>
      </c>
      <c r="K68" s="60">
        <v>853</v>
      </c>
      <c r="L68" s="68" t="s">
        <v>22</v>
      </c>
      <c r="M68" s="60">
        <v>748</v>
      </c>
      <c r="N68" s="68" t="s">
        <v>22</v>
      </c>
      <c r="O68" s="60">
        <v>266</v>
      </c>
      <c r="P68" s="68" t="s">
        <v>22</v>
      </c>
      <c r="Q68" s="60">
        <v>1650</v>
      </c>
      <c r="R68" s="138" t="s">
        <v>22</v>
      </c>
      <c r="S68" s="139">
        <v>603</v>
      </c>
      <c r="T68" s="138" t="s">
        <v>22</v>
      </c>
      <c r="U68" s="139">
        <v>705</v>
      </c>
      <c r="V68" s="269"/>
      <c r="W68" s="270"/>
      <c r="X68" s="271"/>
      <c r="Y68" s="270"/>
      <c r="Z68" s="271"/>
      <c r="AA68" s="272"/>
      <c r="AB68" s="79" t="s">
        <v>22</v>
      </c>
      <c r="AC68" s="78">
        <f>SUMIF($D$2:$AA$2, "Value of Approvals ($000)", D68:AA68)</f>
        <v>4898</v>
      </c>
    </row>
    <row r="71" spans="1:29" x14ac:dyDescent="0.2">
      <c r="C71" s="23"/>
    </row>
    <row r="72" spans="1:29" x14ac:dyDescent="0.2">
      <c r="C72" s="23"/>
    </row>
    <row r="73" spans="1:29" x14ac:dyDescent="0.2">
      <c r="C73" s="23"/>
    </row>
    <row r="74" spans="1:29" x14ac:dyDescent="0.2">
      <c r="C74" s="23"/>
    </row>
    <row r="75" spans="1:29" x14ac:dyDescent="0.2">
      <c r="C75" s="23"/>
    </row>
    <row r="76" spans="1:29" x14ac:dyDescent="0.2">
      <c r="C76" s="23"/>
    </row>
    <row r="77" spans="1:29" x14ac:dyDescent="0.2">
      <c r="C77" s="23"/>
    </row>
    <row r="78" spans="1:29" x14ac:dyDescent="0.2">
      <c r="B78" s="19"/>
      <c r="C78" s="23"/>
      <c r="D78" s="18"/>
      <c r="F78" s="18"/>
      <c r="H78" s="18"/>
      <c r="AA78" s="113"/>
    </row>
    <row r="79" spans="1:29" x14ac:dyDescent="0.2">
      <c r="B79" s="19"/>
      <c r="C79" s="22"/>
      <c r="D79" s="18"/>
      <c r="F79" s="18"/>
      <c r="H79" s="18"/>
    </row>
    <row r="80" spans="1:29" x14ac:dyDescent="0.2">
      <c r="B80" s="19"/>
      <c r="C80" s="22"/>
      <c r="D80" s="18"/>
      <c r="F80" s="18"/>
      <c r="H80" s="18"/>
    </row>
    <row r="81" spans="3:28" x14ac:dyDescent="0.2">
      <c r="C81" s="23"/>
    </row>
    <row r="82" spans="3:28" x14ac:dyDescent="0.2">
      <c r="C82" s="23"/>
    </row>
    <row r="83" spans="3:28" x14ac:dyDescent="0.2">
      <c r="C83" s="23"/>
    </row>
    <row r="84" spans="3:28" x14ac:dyDescent="0.2">
      <c r="C84" s="23"/>
      <c r="Z84" s="113"/>
      <c r="AB84" s="18"/>
    </row>
    <row r="85" spans="3:28" x14ac:dyDescent="0.2">
      <c r="C85" s="23"/>
      <c r="Z85" s="113"/>
    </row>
    <row r="86" spans="3:28" x14ac:dyDescent="0.2">
      <c r="C86" s="23"/>
    </row>
  </sheetData>
  <mergeCells count="16">
    <mergeCell ref="Z1:AA1"/>
    <mergeCell ref="AB1:AC1"/>
    <mergeCell ref="A1:A2"/>
    <mergeCell ref="B1:B2"/>
    <mergeCell ref="C1:C2"/>
    <mergeCell ref="D1:E1"/>
    <mergeCell ref="F1:G1"/>
    <mergeCell ref="H1:I1"/>
    <mergeCell ref="J1:K1"/>
    <mergeCell ref="L1:M1"/>
    <mergeCell ref="N1:O1"/>
    <mergeCell ref="P1:Q1"/>
    <mergeCell ref="R1:S1"/>
    <mergeCell ref="T1:U1"/>
    <mergeCell ref="V1:W1"/>
    <mergeCell ref="X1:Y1"/>
  </mergeCells>
  <pageMargins left="0.70866141732283472" right="0.70866141732283472" top="0.74803149606299213" bottom="0.74803149606299213" header="0.31496062992125984" footer="0.31496062992125984"/>
  <pageSetup paperSize="9"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77"/>
  <sheetViews>
    <sheetView zoomScaleNormal="100" workbookViewId="0">
      <pane xSplit="3" ySplit="2" topLeftCell="L3" activePane="bottomRight" state="frozenSplit"/>
      <selection pane="topRight" activeCell="AH1" sqref="AH1"/>
      <selection pane="bottomLeft" activeCell="A18" sqref="A18"/>
      <selection pane="bottomRight" activeCell="V1" sqref="V1:AA12"/>
    </sheetView>
  </sheetViews>
  <sheetFormatPr defaultRowHeight="12" x14ac:dyDescent="0.2"/>
  <cols>
    <col min="1" max="1" width="12.85546875" style="18" customWidth="1"/>
    <col min="2" max="2" width="20.28515625" style="18" customWidth="1"/>
    <col min="3" max="3" width="26.85546875" style="18" customWidth="1"/>
    <col min="4" max="5" width="9.140625" style="18"/>
    <col min="6" max="27" width="9.140625" style="18" customWidth="1"/>
    <col min="28" max="29" width="9.140625" style="18"/>
    <col min="30" max="30" width="12.7109375" style="18" customWidth="1"/>
    <col min="31" max="16384" width="9.140625" style="18"/>
  </cols>
  <sheetData>
    <row r="1" spans="1:29" x14ac:dyDescent="0.2">
      <c r="A1" s="241" t="s">
        <v>0</v>
      </c>
      <c r="B1" s="241" t="s">
        <v>1</v>
      </c>
      <c r="C1" s="242" t="s">
        <v>2</v>
      </c>
      <c r="D1" s="226">
        <v>43282</v>
      </c>
      <c r="E1" s="227"/>
      <c r="F1" s="226">
        <v>43313</v>
      </c>
      <c r="G1" s="227"/>
      <c r="H1" s="226">
        <v>43344</v>
      </c>
      <c r="I1" s="227"/>
      <c r="J1" s="226">
        <v>43374</v>
      </c>
      <c r="K1" s="227"/>
      <c r="L1" s="226">
        <v>43405</v>
      </c>
      <c r="M1" s="227"/>
      <c r="N1" s="226">
        <v>43435</v>
      </c>
      <c r="O1" s="227"/>
      <c r="P1" s="226">
        <v>43466</v>
      </c>
      <c r="Q1" s="227"/>
      <c r="R1" s="228">
        <v>43497</v>
      </c>
      <c r="S1" s="229"/>
      <c r="T1" s="228">
        <v>43525</v>
      </c>
      <c r="U1" s="229"/>
      <c r="V1" s="254">
        <v>43556</v>
      </c>
      <c r="W1" s="255"/>
      <c r="X1" s="254">
        <v>43586</v>
      </c>
      <c r="Y1" s="255"/>
      <c r="Z1" s="254">
        <v>43617</v>
      </c>
      <c r="AA1" s="255"/>
      <c r="AB1" s="239" t="s">
        <v>13</v>
      </c>
      <c r="AC1" s="239"/>
    </row>
    <row r="2" spans="1:29" ht="58.5" customHeight="1" x14ac:dyDescent="0.2">
      <c r="A2" s="241"/>
      <c r="B2" s="241"/>
      <c r="C2" s="242"/>
      <c r="D2" s="56" t="s">
        <v>3</v>
      </c>
      <c r="E2" s="56" t="s">
        <v>20</v>
      </c>
      <c r="F2" s="56" t="s">
        <v>3</v>
      </c>
      <c r="G2" s="56" t="s">
        <v>20</v>
      </c>
      <c r="H2" s="56" t="s">
        <v>3</v>
      </c>
      <c r="I2" s="56" t="s">
        <v>20</v>
      </c>
      <c r="J2" s="56" t="s">
        <v>3</v>
      </c>
      <c r="K2" s="56" t="s">
        <v>20</v>
      </c>
      <c r="L2" s="56" t="s">
        <v>3</v>
      </c>
      <c r="M2" s="56" t="s">
        <v>20</v>
      </c>
      <c r="N2" s="56" t="s">
        <v>3</v>
      </c>
      <c r="O2" s="56" t="s">
        <v>20</v>
      </c>
      <c r="P2" s="56" t="s">
        <v>3</v>
      </c>
      <c r="Q2" s="56" t="s">
        <v>20</v>
      </c>
      <c r="R2" s="56" t="s">
        <v>3</v>
      </c>
      <c r="S2" s="56" t="s">
        <v>20</v>
      </c>
      <c r="T2" s="56" t="s">
        <v>3</v>
      </c>
      <c r="U2" s="56" t="s">
        <v>20</v>
      </c>
      <c r="V2" s="256" t="s">
        <v>3</v>
      </c>
      <c r="W2" s="256" t="s">
        <v>20</v>
      </c>
      <c r="X2" s="256" t="s">
        <v>3</v>
      </c>
      <c r="Y2" s="256" t="s">
        <v>20</v>
      </c>
      <c r="Z2" s="256" t="s">
        <v>3</v>
      </c>
      <c r="AA2" s="256" t="s">
        <v>20</v>
      </c>
      <c r="AB2" s="74" t="s">
        <v>3</v>
      </c>
      <c r="AC2" s="74" t="s">
        <v>20</v>
      </c>
    </row>
    <row r="3" spans="1:29" x14ac:dyDescent="0.2">
      <c r="A3" s="53">
        <v>30801</v>
      </c>
      <c r="B3" s="40" t="s">
        <v>40</v>
      </c>
      <c r="C3" s="40" t="s">
        <v>18</v>
      </c>
      <c r="D3" s="70">
        <v>4</v>
      </c>
      <c r="E3" s="66">
        <v>1319</v>
      </c>
      <c r="F3" s="70">
        <v>4</v>
      </c>
      <c r="G3" s="66">
        <v>1167</v>
      </c>
      <c r="H3" s="70">
        <v>4</v>
      </c>
      <c r="I3" s="66">
        <v>1328</v>
      </c>
      <c r="J3" s="70">
        <v>2</v>
      </c>
      <c r="K3" s="66">
        <v>622</v>
      </c>
      <c r="L3" s="70">
        <v>4</v>
      </c>
      <c r="M3" s="66">
        <v>1338</v>
      </c>
      <c r="N3" s="70">
        <v>6</v>
      </c>
      <c r="O3" s="66">
        <v>2904</v>
      </c>
      <c r="P3" s="70">
        <v>5</v>
      </c>
      <c r="Q3" s="66">
        <v>1388</v>
      </c>
      <c r="R3" s="70">
        <v>5</v>
      </c>
      <c r="S3" s="66">
        <v>2235</v>
      </c>
      <c r="T3" s="70">
        <v>2</v>
      </c>
      <c r="U3" s="66">
        <v>645</v>
      </c>
      <c r="V3" s="257"/>
      <c r="W3" s="258"/>
      <c r="X3" s="259"/>
      <c r="Y3" s="258"/>
      <c r="Z3" s="259"/>
      <c r="AA3" s="260"/>
      <c r="AB3" s="42">
        <f>SUMIF($D$2:$AA$2, "No. of Dwelling Units Approved", D3:AA3)</f>
        <v>36</v>
      </c>
      <c r="AC3" s="43">
        <f t="shared" ref="AC3:AC27" si="0">SUMIF($D$2:$AA$2, "Value of Approvals ($000)", D3:AA3)</f>
        <v>12946</v>
      </c>
    </row>
    <row r="4" spans="1:29" x14ac:dyDescent="0.2">
      <c r="A4" s="53"/>
      <c r="B4" s="40"/>
      <c r="C4" s="40" t="s">
        <v>109</v>
      </c>
      <c r="D4" s="70">
        <v>0</v>
      </c>
      <c r="E4" s="66">
        <v>0</v>
      </c>
      <c r="F4" s="70">
        <v>0</v>
      </c>
      <c r="G4" s="66">
        <v>0</v>
      </c>
      <c r="H4" s="70">
        <v>0</v>
      </c>
      <c r="I4" s="66">
        <v>0</v>
      </c>
      <c r="J4" s="70">
        <v>0</v>
      </c>
      <c r="K4" s="66">
        <v>0</v>
      </c>
      <c r="L4" s="70">
        <v>0</v>
      </c>
      <c r="M4" s="66">
        <v>0</v>
      </c>
      <c r="N4" s="70">
        <v>0</v>
      </c>
      <c r="O4" s="66">
        <v>0</v>
      </c>
      <c r="P4" s="70">
        <v>2</v>
      </c>
      <c r="Q4" s="66">
        <v>652</v>
      </c>
      <c r="R4" s="70">
        <v>0</v>
      </c>
      <c r="S4" s="66">
        <v>0</v>
      </c>
      <c r="T4" s="70">
        <v>0</v>
      </c>
      <c r="U4" s="66">
        <v>0</v>
      </c>
      <c r="V4" s="261"/>
      <c r="W4" s="262"/>
      <c r="X4" s="263"/>
      <c r="Y4" s="262"/>
      <c r="Z4" s="263"/>
      <c r="AA4" s="264"/>
      <c r="AB4" s="42">
        <f>SUMIF($D$2:$AA$2, "No. of Dwelling Units Approved", D4:AA4)</f>
        <v>2</v>
      </c>
      <c r="AC4" s="43">
        <f t="shared" si="0"/>
        <v>652</v>
      </c>
    </row>
    <row r="5" spans="1:29" x14ac:dyDescent="0.2">
      <c r="A5" s="53"/>
      <c r="B5" s="40"/>
      <c r="C5" s="40" t="s">
        <v>110</v>
      </c>
      <c r="D5" s="70">
        <v>0</v>
      </c>
      <c r="E5" s="66">
        <v>0</v>
      </c>
      <c r="F5" s="70">
        <v>0</v>
      </c>
      <c r="G5" s="66">
        <v>0</v>
      </c>
      <c r="H5" s="70">
        <v>0</v>
      </c>
      <c r="I5" s="66">
        <v>0</v>
      </c>
      <c r="J5" s="70">
        <v>0</v>
      </c>
      <c r="K5" s="66">
        <v>0</v>
      </c>
      <c r="L5" s="70">
        <v>0</v>
      </c>
      <c r="M5" s="66">
        <v>0</v>
      </c>
      <c r="N5" s="70">
        <v>0</v>
      </c>
      <c r="O5" s="66">
        <v>0</v>
      </c>
      <c r="P5" s="70">
        <v>0</v>
      </c>
      <c r="Q5" s="66">
        <v>0</v>
      </c>
      <c r="R5" s="70">
        <v>0</v>
      </c>
      <c r="S5" s="66">
        <v>0</v>
      </c>
      <c r="T5" s="70">
        <v>0</v>
      </c>
      <c r="U5" s="66">
        <v>0</v>
      </c>
      <c r="V5" s="261"/>
      <c r="W5" s="262"/>
      <c r="X5" s="263"/>
      <c r="Y5" s="262"/>
      <c r="Z5" s="263"/>
      <c r="AA5" s="264"/>
      <c r="AB5" s="42">
        <f>SUMIF($D$2:$AA$2, "No. of Dwelling Units Approved", D5:AA5)</f>
        <v>0</v>
      </c>
      <c r="AC5" s="43">
        <f t="shared" ref="AC5" si="1">SUMIF($D$2:$AA$2, "Value of Approvals ($000)", D5:AA5)</f>
        <v>0</v>
      </c>
    </row>
    <row r="6" spans="1:29" x14ac:dyDescent="0.2">
      <c r="A6" s="53"/>
      <c r="B6" s="40"/>
      <c r="C6" s="40" t="s">
        <v>19</v>
      </c>
      <c r="D6" s="70">
        <v>4</v>
      </c>
      <c r="E6" s="66">
        <v>1319</v>
      </c>
      <c r="F6" s="70">
        <v>4</v>
      </c>
      <c r="G6" s="66">
        <v>1167</v>
      </c>
      <c r="H6" s="70">
        <v>4</v>
      </c>
      <c r="I6" s="66">
        <v>1328</v>
      </c>
      <c r="J6" s="70">
        <v>2</v>
      </c>
      <c r="K6" s="66">
        <v>622</v>
      </c>
      <c r="L6" s="70">
        <v>4</v>
      </c>
      <c r="M6" s="66">
        <v>1338</v>
      </c>
      <c r="N6" s="70">
        <v>6</v>
      </c>
      <c r="O6" s="66">
        <v>2904</v>
      </c>
      <c r="P6" s="70">
        <v>7</v>
      </c>
      <c r="Q6" s="66">
        <v>2040</v>
      </c>
      <c r="R6" s="70">
        <v>5</v>
      </c>
      <c r="S6" s="66">
        <v>2235</v>
      </c>
      <c r="T6" s="70">
        <v>2</v>
      </c>
      <c r="U6" s="66">
        <v>645</v>
      </c>
      <c r="V6" s="261"/>
      <c r="W6" s="262"/>
      <c r="X6" s="263"/>
      <c r="Y6" s="262"/>
      <c r="Z6" s="263"/>
      <c r="AA6" s="264"/>
      <c r="AB6" s="42">
        <f>SUMIF($D$2:$AA$2, "No. of Dwelling Units Approved", D6:AA6)</f>
        <v>38</v>
      </c>
      <c r="AC6" s="43">
        <f t="shared" si="0"/>
        <v>13598</v>
      </c>
    </row>
    <row r="7" spans="1:29" x14ac:dyDescent="0.2">
      <c r="A7" s="53"/>
      <c r="B7" s="40"/>
      <c r="C7" s="40" t="s">
        <v>14</v>
      </c>
      <c r="D7" s="70" t="s">
        <v>22</v>
      </c>
      <c r="E7" s="66">
        <v>40</v>
      </c>
      <c r="F7" s="70" t="s">
        <v>22</v>
      </c>
      <c r="G7" s="66">
        <v>157</v>
      </c>
      <c r="H7" s="70" t="s">
        <v>22</v>
      </c>
      <c r="I7" s="66">
        <v>184</v>
      </c>
      <c r="J7" s="70" t="s">
        <v>22</v>
      </c>
      <c r="K7" s="66">
        <v>299</v>
      </c>
      <c r="L7" s="70" t="s">
        <v>22</v>
      </c>
      <c r="M7" s="66">
        <v>554</v>
      </c>
      <c r="N7" s="70" t="s">
        <v>22</v>
      </c>
      <c r="O7" s="66">
        <v>77</v>
      </c>
      <c r="P7" s="70" t="s">
        <v>22</v>
      </c>
      <c r="Q7" s="66">
        <v>282</v>
      </c>
      <c r="R7" s="70" t="s">
        <v>22</v>
      </c>
      <c r="S7" s="66">
        <v>155</v>
      </c>
      <c r="T7" s="70" t="s">
        <v>22</v>
      </c>
      <c r="U7" s="66">
        <v>148</v>
      </c>
      <c r="V7" s="265"/>
      <c r="W7" s="266"/>
      <c r="X7" s="267"/>
      <c r="Y7" s="266"/>
      <c r="Z7" s="267"/>
      <c r="AA7" s="268"/>
      <c r="AB7" s="42" t="s">
        <v>22</v>
      </c>
      <c r="AC7" s="43">
        <f t="shared" si="0"/>
        <v>1896</v>
      </c>
    </row>
    <row r="8" spans="1:29" x14ac:dyDescent="0.2">
      <c r="A8" s="53"/>
      <c r="B8" s="40"/>
      <c r="C8" s="40" t="s">
        <v>15</v>
      </c>
      <c r="D8" s="70" t="s">
        <v>22</v>
      </c>
      <c r="E8" s="66">
        <v>1360</v>
      </c>
      <c r="F8" s="70" t="s">
        <v>22</v>
      </c>
      <c r="G8" s="66">
        <v>1324</v>
      </c>
      <c r="H8" s="70" t="s">
        <v>22</v>
      </c>
      <c r="I8" s="66">
        <v>1512</v>
      </c>
      <c r="J8" s="70" t="s">
        <v>22</v>
      </c>
      <c r="K8" s="66">
        <v>921</v>
      </c>
      <c r="L8" s="70" t="s">
        <v>22</v>
      </c>
      <c r="M8" s="66">
        <v>1893</v>
      </c>
      <c r="N8" s="70" t="s">
        <v>22</v>
      </c>
      <c r="O8" s="66">
        <v>2981</v>
      </c>
      <c r="P8" s="70" t="s">
        <v>22</v>
      </c>
      <c r="Q8" s="66">
        <v>2322</v>
      </c>
      <c r="R8" s="70" t="s">
        <v>22</v>
      </c>
      <c r="S8" s="66">
        <v>2389</v>
      </c>
      <c r="T8" s="70" t="s">
        <v>22</v>
      </c>
      <c r="U8" s="66">
        <v>792</v>
      </c>
      <c r="V8" s="265"/>
      <c r="W8" s="266"/>
      <c r="X8" s="267"/>
      <c r="Y8" s="266"/>
      <c r="Z8" s="267"/>
      <c r="AA8" s="268"/>
      <c r="AB8" s="42" t="s">
        <v>22</v>
      </c>
      <c r="AC8" s="43">
        <f t="shared" si="0"/>
        <v>15494</v>
      </c>
    </row>
    <row r="9" spans="1:29" x14ac:dyDescent="0.2">
      <c r="A9" s="53"/>
      <c r="B9" s="40"/>
      <c r="C9" s="40" t="s">
        <v>16</v>
      </c>
      <c r="D9" s="70" t="s">
        <v>22</v>
      </c>
      <c r="E9" s="66">
        <v>772</v>
      </c>
      <c r="F9" s="70" t="s">
        <v>22</v>
      </c>
      <c r="G9" s="66">
        <v>4445</v>
      </c>
      <c r="H9" s="70" t="s">
        <v>22</v>
      </c>
      <c r="I9" s="66">
        <v>8057</v>
      </c>
      <c r="J9" s="70" t="s">
        <v>22</v>
      </c>
      <c r="K9" s="66">
        <v>2886</v>
      </c>
      <c r="L9" s="70" t="s">
        <v>22</v>
      </c>
      <c r="M9" s="66">
        <v>1197</v>
      </c>
      <c r="N9" s="70" t="s">
        <v>22</v>
      </c>
      <c r="O9" s="66">
        <v>102</v>
      </c>
      <c r="P9" s="70" t="s">
        <v>22</v>
      </c>
      <c r="Q9" s="66">
        <v>95</v>
      </c>
      <c r="R9" s="70" t="s">
        <v>22</v>
      </c>
      <c r="S9" s="66">
        <v>0</v>
      </c>
      <c r="T9" s="70" t="s">
        <v>22</v>
      </c>
      <c r="U9" s="66">
        <v>303</v>
      </c>
      <c r="V9" s="265"/>
      <c r="W9" s="266"/>
      <c r="X9" s="267"/>
      <c r="Y9" s="266"/>
      <c r="Z9" s="267"/>
      <c r="AA9" s="268"/>
      <c r="AB9" s="42" t="s">
        <v>22</v>
      </c>
      <c r="AC9" s="43">
        <f t="shared" si="0"/>
        <v>17857</v>
      </c>
    </row>
    <row r="10" spans="1:29" x14ac:dyDescent="0.2">
      <c r="A10" s="53"/>
      <c r="B10" s="40"/>
      <c r="C10" s="40" t="s">
        <v>17</v>
      </c>
      <c r="D10" s="70" t="s">
        <v>22</v>
      </c>
      <c r="E10" s="66">
        <v>2131</v>
      </c>
      <c r="F10" s="70" t="s">
        <v>22</v>
      </c>
      <c r="G10" s="66">
        <v>5769</v>
      </c>
      <c r="H10" s="70" t="s">
        <v>22</v>
      </c>
      <c r="I10" s="66">
        <v>9569</v>
      </c>
      <c r="J10" s="70" t="s">
        <v>22</v>
      </c>
      <c r="K10" s="66">
        <v>3807</v>
      </c>
      <c r="L10" s="70" t="s">
        <v>22</v>
      </c>
      <c r="M10" s="66">
        <v>3090</v>
      </c>
      <c r="N10" s="70" t="s">
        <v>22</v>
      </c>
      <c r="O10" s="66">
        <v>3083</v>
      </c>
      <c r="P10" s="70" t="s">
        <v>22</v>
      </c>
      <c r="Q10" s="66">
        <v>2417</v>
      </c>
      <c r="R10" s="70" t="s">
        <v>22</v>
      </c>
      <c r="S10" s="66">
        <v>2389</v>
      </c>
      <c r="T10" s="70" t="s">
        <v>22</v>
      </c>
      <c r="U10" s="66">
        <v>1095</v>
      </c>
      <c r="V10" s="265"/>
      <c r="W10" s="266"/>
      <c r="X10" s="267"/>
      <c r="Y10" s="266"/>
      <c r="Z10" s="267"/>
      <c r="AA10" s="268"/>
      <c r="AB10" s="42" t="s">
        <v>22</v>
      </c>
      <c r="AC10" s="43">
        <f t="shared" si="0"/>
        <v>33350</v>
      </c>
    </row>
    <row r="11" spans="1:29" x14ac:dyDescent="0.2">
      <c r="A11" s="54">
        <v>30802</v>
      </c>
      <c r="B11" s="44" t="s">
        <v>41</v>
      </c>
      <c r="C11" s="44" t="s">
        <v>18</v>
      </c>
      <c r="D11" s="124">
        <v>4</v>
      </c>
      <c r="E11" s="125">
        <v>1248</v>
      </c>
      <c r="F11" s="124">
        <v>3</v>
      </c>
      <c r="G11" s="125">
        <v>881</v>
      </c>
      <c r="H11" s="124">
        <v>1</v>
      </c>
      <c r="I11" s="125">
        <v>140</v>
      </c>
      <c r="J11" s="124">
        <v>4</v>
      </c>
      <c r="K11" s="125">
        <v>1078</v>
      </c>
      <c r="L11" s="124">
        <v>5</v>
      </c>
      <c r="M11" s="125">
        <v>1092</v>
      </c>
      <c r="N11" s="124">
        <v>4</v>
      </c>
      <c r="O11" s="125">
        <v>1321</v>
      </c>
      <c r="P11" s="124">
        <v>6</v>
      </c>
      <c r="Q11" s="125">
        <v>1650</v>
      </c>
      <c r="R11" s="124">
        <v>3</v>
      </c>
      <c r="S11" s="125">
        <v>474</v>
      </c>
      <c r="T11" s="124">
        <v>8</v>
      </c>
      <c r="U11" s="125">
        <v>1634</v>
      </c>
      <c r="V11" s="261"/>
      <c r="W11" s="262"/>
      <c r="X11" s="263"/>
      <c r="Y11" s="262"/>
      <c r="Z11" s="263"/>
      <c r="AA11" s="264"/>
      <c r="AB11" s="50">
        <f>SUMIF($D$2:$AA$2, "No. of Dwelling Units Approved", D11:AA11)</f>
        <v>38</v>
      </c>
      <c r="AC11" s="51">
        <f t="shared" si="0"/>
        <v>9518</v>
      </c>
    </row>
    <row r="12" spans="1:29" x14ac:dyDescent="0.2">
      <c r="A12" s="54"/>
      <c r="B12" s="44"/>
      <c r="C12" s="44" t="s">
        <v>109</v>
      </c>
      <c r="D12" s="124">
        <v>0</v>
      </c>
      <c r="E12" s="125">
        <v>0</v>
      </c>
      <c r="F12" s="124">
        <v>0</v>
      </c>
      <c r="G12" s="125">
        <v>0</v>
      </c>
      <c r="H12" s="124">
        <v>0</v>
      </c>
      <c r="I12" s="125">
        <v>0</v>
      </c>
      <c r="J12" s="124">
        <v>0</v>
      </c>
      <c r="K12" s="125">
        <v>0</v>
      </c>
      <c r="L12" s="124">
        <v>0</v>
      </c>
      <c r="M12" s="125">
        <v>0</v>
      </c>
      <c r="N12" s="124">
        <v>0</v>
      </c>
      <c r="O12" s="125">
        <v>0</v>
      </c>
      <c r="P12" s="124">
        <v>0</v>
      </c>
      <c r="Q12" s="125">
        <v>0</v>
      </c>
      <c r="R12" s="124">
        <v>0</v>
      </c>
      <c r="S12" s="125">
        <v>0</v>
      </c>
      <c r="T12" s="124">
        <v>0</v>
      </c>
      <c r="U12" s="125">
        <v>0</v>
      </c>
      <c r="V12" s="261"/>
      <c r="W12" s="262"/>
      <c r="X12" s="263"/>
      <c r="Y12" s="262"/>
      <c r="Z12" s="263"/>
      <c r="AA12" s="264"/>
      <c r="AB12" s="50">
        <f>SUMIF($D$2:$AA$2, "No. of Dwelling Units Approved", D12:AA12)</f>
        <v>0</v>
      </c>
      <c r="AC12" s="51">
        <f t="shared" si="0"/>
        <v>0</v>
      </c>
    </row>
    <row r="13" spans="1:29" x14ac:dyDescent="0.2">
      <c r="A13" s="54"/>
      <c r="B13" s="44"/>
      <c r="C13" s="44" t="s">
        <v>110</v>
      </c>
      <c r="D13" s="124">
        <v>0</v>
      </c>
      <c r="E13" s="125">
        <v>0</v>
      </c>
      <c r="F13" s="124">
        <v>0</v>
      </c>
      <c r="G13" s="125">
        <v>0</v>
      </c>
      <c r="H13" s="124">
        <v>0</v>
      </c>
      <c r="I13" s="125">
        <v>0</v>
      </c>
      <c r="J13" s="124">
        <v>0</v>
      </c>
      <c r="K13" s="125">
        <v>0</v>
      </c>
      <c r="L13" s="124">
        <v>0</v>
      </c>
      <c r="M13" s="125">
        <v>0</v>
      </c>
      <c r="N13" s="124">
        <v>0</v>
      </c>
      <c r="O13" s="125">
        <v>0</v>
      </c>
      <c r="P13" s="124">
        <v>0</v>
      </c>
      <c r="Q13" s="125">
        <v>0</v>
      </c>
      <c r="R13" s="124">
        <v>0</v>
      </c>
      <c r="S13" s="125">
        <v>0</v>
      </c>
      <c r="T13" s="124">
        <v>0</v>
      </c>
      <c r="U13" s="125">
        <v>0</v>
      </c>
      <c r="V13" s="261"/>
      <c r="W13" s="262"/>
      <c r="X13" s="263"/>
      <c r="Y13" s="262"/>
      <c r="Z13" s="263"/>
      <c r="AA13" s="264"/>
      <c r="AB13" s="50">
        <f>SUMIF($D$2:$AA$2, "No. of Dwelling Units Approved", D13:AA13)</f>
        <v>0</v>
      </c>
      <c r="AC13" s="51">
        <f t="shared" ref="AC13" si="2">SUMIF($D$2:$AA$2, "Value of Approvals ($000)", D13:AA13)</f>
        <v>0</v>
      </c>
    </row>
    <row r="14" spans="1:29" x14ac:dyDescent="0.2">
      <c r="A14" s="54"/>
      <c r="B14" s="44"/>
      <c r="C14" s="44" t="s">
        <v>19</v>
      </c>
      <c r="D14" s="124">
        <v>4</v>
      </c>
      <c r="E14" s="125">
        <v>1248</v>
      </c>
      <c r="F14" s="124">
        <v>3</v>
      </c>
      <c r="G14" s="125">
        <v>881</v>
      </c>
      <c r="H14" s="124">
        <v>1</v>
      </c>
      <c r="I14" s="125">
        <v>140</v>
      </c>
      <c r="J14" s="124">
        <v>4</v>
      </c>
      <c r="K14" s="125">
        <v>1078</v>
      </c>
      <c r="L14" s="124">
        <v>5</v>
      </c>
      <c r="M14" s="125">
        <v>1092</v>
      </c>
      <c r="N14" s="124">
        <v>4</v>
      </c>
      <c r="O14" s="125">
        <v>1321</v>
      </c>
      <c r="P14" s="124">
        <v>6</v>
      </c>
      <c r="Q14" s="125">
        <v>1650</v>
      </c>
      <c r="R14" s="124">
        <v>3</v>
      </c>
      <c r="S14" s="125">
        <v>474</v>
      </c>
      <c r="T14" s="124">
        <v>8</v>
      </c>
      <c r="U14" s="125">
        <v>1634</v>
      </c>
      <c r="V14" s="265"/>
      <c r="W14" s="266"/>
      <c r="X14" s="267"/>
      <c r="Y14" s="266"/>
      <c r="Z14" s="267"/>
      <c r="AA14" s="268"/>
      <c r="AB14" s="50">
        <f>SUMIF($D$2:$AA$2, "No. of Dwelling Units Approved", D14:AA14)</f>
        <v>38</v>
      </c>
      <c r="AC14" s="51">
        <f t="shared" si="0"/>
        <v>9518</v>
      </c>
    </row>
    <row r="15" spans="1:29" x14ac:dyDescent="0.2">
      <c r="A15" s="54"/>
      <c r="B15" s="44"/>
      <c r="C15" s="44" t="s">
        <v>14</v>
      </c>
      <c r="D15" s="124" t="s">
        <v>22</v>
      </c>
      <c r="E15" s="125">
        <v>85</v>
      </c>
      <c r="F15" s="124" t="s">
        <v>22</v>
      </c>
      <c r="G15" s="125">
        <v>129</v>
      </c>
      <c r="H15" s="124" t="s">
        <v>22</v>
      </c>
      <c r="I15" s="125">
        <v>105</v>
      </c>
      <c r="J15" s="124" t="s">
        <v>22</v>
      </c>
      <c r="K15" s="125">
        <v>1161</v>
      </c>
      <c r="L15" s="124" t="s">
        <v>22</v>
      </c>
      <c r="M15" s="125">
        <v>1076</v>
      </c>
      <c r="N15" s="124" t="s">
        <v>22</v>
      </c>
      <c r="O15" s="125">
        <v>155</v>
      </c>
      <c r="P15" s="124" t="s">
        <v>22</v>
      </c>
      <c r="Q15" s="125">
        <v>26</v>
      </c>
      <c r="R15" s="124" t="s">
        <v>22</v>
      </c>
      <c r="S15" s="125">
        <v>886</v>
      </c>
      <c r="T15" s="124" t="s">
        <v>22</v>
      </c>
      <c r="U15" s="125">
        <v>795</v>
      </c>
      <c r="V15" s="265"/>
      <c r="W15" s="266"/>
      <c r="X15" s="267"/>
      <c r="Y15" s="266"/>
      <c r="Z15" s="267"/>
      <c r="AA15" s="268"/>
      <c r="AB15" s="52" t="s">
        <v>22</v>
      </c>
      <c r="AC15" s="51">
        <f t="shared" si="0"/>
        <v>4418</v>
      </c>
    </row>
    <row r="16" spans="1:29" x14ac:dyDescent="0.2">
      <c r="A16" s="54"/>
      <c r="B16" s="44"/>
      <c r="C16" s="44" t="s">
        <v>15</v>
      </c>
      <c r="D16" s="124" t="s">
        <v>22</v>
      </c>
      <c r="E16" s="125">
        <v>1333</v>
      </c>
      <c r="F16" s="124" t="s">
        <v>22</v>
      </c>
      <c r="G16" s="125">
        <v>1010</v>
      </c>
      <c r="H16" s="124" t="s">
        <v>22</v>
      </c>
      <c r="I16" s="125">
        <v>245</v>
      </c>
      <c r="J16" s="124" t="s">
        <v>22</v>
      </c>
      <c r="K16" s="125">
        <v>2238</v>
      </c>
      <c r="L16" s="124" t="s">
        <v>22</v>
      </c>
      <c r="M16" s="125">
        <v>2169</v>
      </c>
      <c r="N16" s="124" t="s">
        <v>22</v>
      </c>
      <c r="O16" s="125">
        <v>1475</v>
      </c>
      <c r="P16" s="124" t="s">
        <v>22</v>
      </c>
      <c r="Q16" s="125">
        <v>1676</v>
      </c>
      <c r="R16" s="124" t="s">
        <v>22</v>
      </c>
      <c r="S16" s="125">
        <v>1360</v>
      </c>
      <c r="T16" s="124" t="s">
        <v>22</v>
      </c>
      <c r="U16" s="125">
        <v>2429</v>
      </c>
      <c r="V16" s="265"/>
      <c r="W16" s="266"/>
      <c r="X16" s="267"/>
      <c r="Y16" s="266"/>
      <c r="Z16" s="267"/>
      <c r="AA16" s="268"/>
      <c r="AB16" s="52" t="s">
        <v>22</v>
      </c>
      <c r="AC16" s="51">
        <f t="shared" si="0"/>
        <v>13935</v>
      </c>
    </row>
    <row r="17" spans="1:30" x14ac:dyDescent="0.2">
      <c r="A17" s="54"/>
      <c r="B17" s="44"/>
      <c r="C17" s="44" t="s">
        <v>16</v>
      </c>
      <c r="D17" s="124" t="s">
        <v>22</v>
      </c>
      <c r="E17" s="125">
        <v>4282</v>
      </c>
      <c r="F17" s="124" t="s">
        <v>22</v>
      </c>
      <c r="G17" s="125">
        <v>1500</v>
      </c>
      <c r="H17" s="124" t="s">
        <v>22</v>
      </c>
      <c r="I17" s="125">
        <v>250</v>
      </c>
      <c r="J17" s="124" t="s">
        <v>22</v>
      </c>
      <c r="K17" s="125">
        <v>322</v>
      </c>
      <c r="L17" s="124" t="s">
        <v>22</v>
      </c>
      <c r="M17" s="125">
        <v>171</v>
      </c>
      <c r="N17" s="124" t="s">
        <v>22</v>
      </c>
      <c r="O17" s="125">
        <v>23583</v>
      </c>
      <c r="P17" s="124" t="s">
        <v>22</v>
      </c>
      <c r="Q17" s="125">
        <v>940</v>
      </c>
      <c r="R17" s="124" t="s">
        <v>22</v>
      </c>
      <c r="S17" s="125">
        <v>46440</v>
      </c>
      <c r="T17" s="124" t="s">
        <v>22</v>
      </c>
      <c r="U17" s="125">
        <v>2537</v>
      </c>
      <c r="V17" s="261"/>
      <c r="W17" s="262"/>
      <c r="X17" s="263"/>
      <c r="Y17" s="262"/>
      <c r="Z17" s="263"/>
      <c r="AA17" s="264"/>
      <c r="AB17" s="52" t="s">
        <v>22</v>
      </c>
      <c r="AC17" s="51">
        <f t="shared" si="0"/>
        <v>80025</v>
      </c>
    </row>
    <row r="18" spans="1:30" x14ac:dyDescent="0.2">
      <c r="A18" s="54"/>
      <c r="B18" s="44"/>
      <c r="C18" s="44" t="s">
        <v>17</v>
      </c>
      <c r="D18" s="124" t="s">
        <v>22</v>
      </c>
      <c r="E18" s="125">
        <v>5615</v>
      </c>
      <c r="F18" s="124" t="s">
        <v>22</v>
      </c>
      <c r="G18" s="125">
        <v>2510</v>
      </c>
      <c r="H18" s="124" t="s">
        <v>22</v>
      </c>
      <c r="I18" s="125">
        <v>495</v>
      </c>
      <c r="J18" s="124" t="s">
        <v>22</v>
      </c>
      <c r="K18" s="125">
        <v>2560</v>
      </c>
      <c r="L18" s="124" t="s">
        <v>22</v>
      </c>
      <c r="M18" s="125">
        <v>2340</v>
      </c>
      <c r="N18" s="124" t="s">
        <v>22</v>
      </c>
      <c r="O18" s="125">
        <v>25058</v>
      </c>
      <c r="P18" s="124" t="s">
        <v>22</v>
      </c>
      <c r="Q18" s="125">
        <v>2616</v>
      </c>
      <c r="R18" s="124" t="s">
        <v>22</v>
      </c>
      <c r="S18" s="125">
        <v>47800</v>
      </c>
      <c r="T18" s="124" t="s">
        <v>22</v>
      </c>
      <c r="U18" s="125">
        <v>4966</v>
      </c>
      <c r="V18" s="261"/>
      <c r="W18" s="262"/>
      <c r="X18" s="263"/>
      <c r="Y18" s="262"/>
      <c r="Z18" s="263"/>
      <c r="AA18" s="264"/>
      <c r="AB18" s="52" t="s">
        <v>22</v>
      </c>
      <c r="AC18" s="51">
        <f t="shared" si="0"/>
        <v>93960</v>
      </c>
    </row>
    <row r="19" spans="1:30" x14ac:dyDescent="0.2">
      <c r="A19" s="53">
        <v>30803</v>
      </c>
      <c r="B19" s="243" t="s">
        <v>81</v>
      </c>
      <c r="C19" s="40" t="s">
        <v>18</v>
      </c>
      <c r="D19" s="70">
        <v>20</v>
      </c>
      <c r="E19" s="66">
        <v>6037</v>
      </c>
      <c r="F19" s="70">
        <v>25</v>
      </c>
      <c r="G19" s="66">
        <v>8664</v>
      </c>
      <c r="H19" s="70">
        <v>14</v>
      </c>
      <c r="I19" s="66">
        <v>4044</v>
      </c>
      <c r="J19" s="70">
        <v>28</v>
      </c>
      <c r="K19" s="66">
        <v>9005</v>
      </c>
      <c r="L19" s="70">
        <v>11</v>
      </c>
      <c r="M19" s="66">
        <v>3138</v>
      </c>
      <c r="N19" s="70">
        <v>5</v>
      </c>
      <c r="O19" s="66">
        <v>1599</v>
      </c>
      <c r="P19" s="70">
        <v>30</v>
      </c>
      <c r="Q19" s="66">
        <v>9857</v>
      </c>
      <c r="R19" s="70">
        <v>18</v>
      </c>
      <c r="S19" s="66">
        <v>5673</v>
      </c>
      <c r="T19" s="70">
        <v>11</v>
      </c>
      <c r="U19" s="66">
        <v>3731</v>
      </c>
      <c r="V19" s="265"/>
      <c r="W19" s="266"/>
      <c r="X19" s="267"/>
      <c r="Y19" s="266"/>
      <c r="Z19" s="267"/>
      <c r="AA19" s="268"/>
      <c r="AB19" s="42">
        <f>SUMIF($D$2:$AA$2, "No. of Dwelling Units Approved", D19:AA19)</f>
        <v>162</v>
      </c>
      <c r="AC19" s="43">
        <f t="shared" si="0"/>
        <v>51748</v>
      </c>
    </row>
    <row r="20" spans="1:30" x14ac:dyDescent="0.2">
      <c r="A20" s="53"/>
      <c r="B20" s="244"/>
      <c r="C20" s="40" t="s">
        <v>109</v>
      </c>
      <c r="D20" s="70">
        <v>0</v>
      </c>
      <c r="E20" s="66">
        <v>0</v>
      </c>
      <c r="F20" s="70">
        <v>2</v>
      </c>
      <c r="G20" s="66">
        <v>785</v>
      </c>
      <c r="H20" s="70">
        <v>0</v>
      </c>
      <c r="I20" s="66">
        <v>0</v>
      </c>
      <c r="J20" s="70">
        <v>0</v>
      </c>
      <c r="K20" s="66">
        <v>0</v>
      </c>
      <c r="L20" s="70">
        <v>0</v>
      </c>
      <c r="M20" s="66">
        <v>0</v>
      </c>
      <c r="N20" s="70">
        <v>0</v>
      </c>
      <c r="O20" s="66">
        <v>0</v>
      </c>
      <c r="P20" s="70">
        <v>5</v>
      </c>
      <c r="Q20" s="66">
        <v>1399</v>
      </c>
      <c r="R20" s="70">
        <v>4</v>
      </c>
      <c r="S20" s="66">
        <v>690</v>
      </c>
      <c r="T20" s="70">
        <v>0</v>
      </c>
      <c r="U20" s="66">
        <v>0</v>
      </c>
      <c r="V20" s="265"/>
      <c r="W20" s="266"/>
      <c r="X20" s="267"/>
      <c r="Y20" s="266"/>
      <c r="Z20" s="267"/>
      <c r="AA20" s="268"/>
      <c r="AB20" s="42">
        <f>SUMIF($D$2:$AA$2, "No. of Dwelling Units Approved", D20:AA20)</f>
        <v>11</v>
      </c>
      <c r="AC20" s="43">
        <f t="shared" si="0"/>
        <v>2874</v>
      </c>
    </row>
    <row r="21" spans="1:30" x14ac:dyDescent="0.2">
      <c r="A21" s="53"/>
      <c r="B21" s="244"/>
      <c r="C21" s="40" t="s">
        <v>110</v>
      </c>
      <c r="D21" s="70">
        <v>0</v>
      </c>
      <c r="E21" s="66">
        <v>0</v>
      </c>
      <c r="F21" s="70">
        <v>0</v>
      </c>
      <c r="G21" s="66">
        <v>0</v>
      </c>
      <c r="H21" s="70">
        <v>0</v>
      </c>
      <c r="I21" s="66">
        <v>0</v>
      </c>
      <c r="J21" s="70">
        <v>0</v>
      </c>
      <c r="K21" s="66">
        <v>0</v>
      </c>
      <c r="L21" s="70">
        <v>0</v>
      </c>
      <c r="M21" s="66">
        <v>0</v>
      </c>
      <c r="N21" s="70">
        <v>0</v>
      </c>
      <c r="O21" s="66">
        <v>0</v>
      </c>
      <c r="P21" s="70">
        <v>0</v>
      </c>
      <c r="Q21" s="66">
        <v>0</v>
      </c>
      <c r="R21" s="70">
        <v>0</v>
      </c>
      <c r="S21" s="66">
        <v>0</v>
      </c>
      <c r="T21" s="70">
        <v>0</v>
      </c>
      <c r="U21" s="66">
        <v>0</v>
      </c>
      <c r="V21" s="265"/>
      <c r="W21" s="266"/>
      <c r="X21" s="267"/>
      <c r="Y21" s="266"/>
      <c r="Z21" s="267"/>
      <c r="AA21" s="268"/>
      <c r="AB21" s="42">
        <f>SUMIF($D$2:$AA$2, "No. of Dwelling Units Approved", D21:AA21)</f>
        <v>0</v>
      </c>
      <c r="AC21" s="43">
        <f t="shared" ref="AC21" si="3">SUMIF($D$2:$AA$2, "Value of Approvals ($000)", D21:AA21)</f>
        <v>0</v>
      </c>
    </row>
    <row r="22" spans="1:30" x14ac:dyDescent="0.2">
      <c r="A22" s="40"/>
      <c r="B22" s="244"/>
      <c r="C22" s="40" t="s">
        <v>19</v>
      </c>
      <c r="D22" s="70">
        <v>20</v>
      </c>
      <c r="E22" s="66">
        <v>6037</v>
      </c>
      <c r="F22" s="70">
        <v>27</v>
      </c>
      <c r="G22" s="66">
        <v>9449</v>
      </c>
      <c r="H22" s="70">
        <v>14</v>
      </c>
      <c r="I22" s="66">
        <v>4044</v>
      </c>
      <c r="J22" s="70">
        <v>28</v>
      </c>
      <c r="K22" s="66">
        <v>9005</v>
      </c>
      <c r="L22" s="70">
        <v>11</v>
      </c>
      <c r="M22" s="66">
        <v>3138</v>
      </c>
      <c r="N22" s="70">
        <v>5</v>
      </c>
      <c r="O22" s="66">
        <v>1599</v>
      </c>
      <c r="P22" s="70">
        <v>35</v>
      </c>
      <c r="Q22" s="66">
        <v>11256</v>
      </c>
      <c r="R22" s="70">
        <v>22</v>
      </c>
      <c r="S22" s="66">
        <v>6363</v>
      </c>
      <c r="T22" s="70">
        <v>11</v>
      </c>
      <c r="U22" s="66">
        <v>3731</v>
      </c>
      <c r="V22" s="261"/>
      <c r="W22" s="262"/>
      <c r="X22" s="263"/>
      <c r="Y22" s="262"/>
      <c r="Z22" s="263"/>
      <c r="AA22" s="264"/>
      <c r="AB22" s="42">
        <f>SUMIF($D$2:$AA$2, "No. of Dwelling Units Approved", D22:AA22)</f>
        <v>173</v>
      </c>
      <c r="AC22" s="43">
        <f t="shared" si="0"/>
        <v>54622</v>
      </c>
    </row>
    <row r="23" spans="1:30" x14ac:dyDescent="0.2">
      <c r="A23" s="40"/>
      <c r="B23" s="244"/>
      <c r="C23" s="40" t="s">
        <v>14</v>
      </c>
      <c r="D23" s="70" t="s">
        <v>22</v>
      </c>
      <c r="E23" s="66">
        <v>1673</v>
      </c>
      <c r="F23" s="70" t="s">
        <v>22</v>
      </c>
      <c r="G23" s="66">
        <v>1577</v>
      </c>
      <c r="H23" s="70" t="s">
        <v>22</v>
      </c>
      <c r="I23" s="66">
        <v>1400</v>
      </c>
      <c r="J23" s="70" t="s">
        <v>22</v>
      </c>
      <c r="K23" s="66">
        <v>2333</v>
      </c>
      <c r="L23" s="70" t="s">
        <v>22</v>
      </c>
      <c r="M23" s="66">
        <v>1279</v>
      </c>
      <c r="N23" s="70" t="s">
        <v>22</v>
      </c>
      <c r="O23" s="66">
        <v>507</v>
      </c>
      <c r="P23" s="70" t="s">
        <v>22</v>
      </c>
      <c r="Q23" s="66">
        <v>2688</v>
      </c>
      <c r="R23" s="70" t="s">
        <v>22</v>
      </c>
      <c r="S23" s="66">
        <v>2671</v>
      </c>
      <c r="T23" s="70" t="s">
        <v>22</v>
      </c>
      <c r="U23" s="66">
        <v>1591</v>
      </c>
      <c r="V23" s="261"/>
      <c r="W23" s="262"/>
      <c r="X23" s="263"/>
      <c r="Y23" s="262"/>
      <c r="Z23" s="263"/>
      <c r="AA23" s="264"/>
      <c r="AB23" s="42" t="s">
        <v>22</v>
      </c>
      <c r="AC23" s="43">
        <f t="shared" si="0"/>
        <v>15719</v>
      </c>
    </row>
    <row r="24" spans="1:30" x14ac:dyDescent="0.2">
      <c r="A24" s="40"/>
      <c r="B24" s="244"/>
      <c r="C24" s="40" t="s">
        <v>15</v>
      </c>
      <c r="D24" s="70" t="s">
        <v>22</v>
      </c>
      <c r="E24" s="66">
        <v>7711</v>
      </c>
      <c r="F24" s="70" t="s">
        <v>22</v>
      </c>
      <c r="G24" s="66">
        <v>11026</v>
      </c>
      <c r="H24" s="70" t="s">
        <v>22</v>
      </c>
      <c r="I24" s="66">
        <v>5444</v>
      </c>
      <c r="J24" s="70" t="s">
        <v>22</v>
      </c>
      <c r="K24" s="66">
        <v>11338</v>
      </c>
      <c r="L24" s="70" t="s">
        <v>22</v>
      </c>
      <c r="M24" s="66">
        <v>4417</v>
      </c>
      <c r="N24" s="70" t="s">
        <v>22</v>
      </c>
      <c r="O24" s="66">
        <v>2106</v>
      </c>
      <c r="P24" s="70" t="s">
        <v>22</v>
      </c>
      <c r="Q24" s="66">
        <v>13944</v>
      </c>
      <c r="R24" s="70" t="s">
        <v>22</v>
      </c>
      <c r="S24" s="66">
        <v>9033</v>
      </c>
      <c r="T24" s="70" t="s">
        <v>22</v>
      </c>
      <c r="U24" s="66">
        <v>5322</v>
      </c>
      <c r="V24" s="265"/>
      <c r="W24" s="266"/>
      <c r="X24" s="267"/>
      <c r="Y24" s="266"/>
      <c r="Z24" s="267"/>
      <c r="AA24" s="268"/>
      <c r="AB24" s="42" t="s">
        <v>22</v>
      </c>
      <c r="AC24" s="43">
        <f t="shared" si="0"/>
        <v>70341</v>
      </c>
    </row>
    <row r="25" spans="1:30" x14ac:dyDescent="0.2">
      <c r="A25" s="40"/>
      <c r="B25" s="244"/>
      <c r="C25" s="40" t="s">
        <v>16</v>
      </c>
      <c r="D25" s="70" t="s">
        <v>22</v>
      </c>
      <c r="E25" s="66">
        <v>1879</v>
      </c>
      <c r="F25" s="70" t="s">
        <v>22</v>
      </c>
      <c r="G25" s="66">
        <v>42749</v>
      </c>
      <c r="H25" s="70" t="s">
        <v>22</v>
      </c>
      <c r="I25" s="66">
        <v>1756</v>
      </c>
      <c r="J25" s="70" t="s">
        <v>22</v>
      </c>
      <c r="K25" s="66">
        <v>1955</v>
      </c>
      <c r="L25" s="70" t="s">
        <v>22</v>
      </c>
      <c r="M25" s="66">
        <v>1140</v>
      </c>
      <c r="N25" s="70" t="s">
        <v>22</v>
      </c>
      <c r="O25" s="66">
        <v>5239</v>
      </c>
      <c r="P25" s="70" t="s">
        <v>22</v>
      </c>
      <c r="Q25" s="66">
        <v>10751</v>
      </c>
      <c r="R25" s="70" t="s">
        <v>22</v>
      </c>
      <c r="S25" s="66">
        <v>6390</v>
      </c>
      <c r="T25" s="70" t="s">
        <v>22</v>
      </c>
      <c r="U25" s="66">
        <v>9431</v>
      </c>
      <c r="V25" s="265"/>
      <c r="W25" s="266"/>
      <c r="X25" s="267"/>
      <c r="Y25" s="266"/>
      <c r="Z25" s="267"/>
      <c r="AA25" s="268"/>
      <c r="AB25" s="42" t="s">
        <v>22</v>
      </c>
      <c r="AC25" s="43">
        <f t="shared" si="0"/>
        <v>81290</v>
      </c>
      <c r="AD25" s="32"/>
    </row>
    <row r="26" spans="1:30" x14ac:dyDescent="0.2">
      <c r="A26" s="40"/>
      <c r="B26" s="40"/>
      <c r="C26" s="40" t="s">
        <v>17</v>
      </c>
      <c r="D26" s="70" t="s">
        <v>22</v>
      </c>
      <c r="E26" s="66">
        <v>9590</v>
      </c>
      <c r="F26" s="70" t="s">
        <v>22</v>
      </c>
      <c r="G26" s="66">
        <v>53775</v>
      </c>
      <c r="H26" s="70" t="s">
        <v>22</v>
      </c>
      <c r="I26" s="66">
        <v>7200</v>
      </c>
      <c r="J26" s="70" t="s">
        <v>22</v>
      </c>
      <c r="K26" s="66">
        <v>13293</v>
      </c>
      <c r="L26" s="70" t="s">
        <v>22</v>
      </c>
      <c r="M26" s="66">
        <v>5557</v>
      </c>
      <c r="N26" s="70" t="s">
        <v>22</v>
      </c>
      <c r="O26" s="66">
        <v>7345</v>
      </c>
      <c r="P26" s="70" t="s">
        <v>22</v>
      </c>
      <c r="Q26" s="66">
        <v>24694</v>
      </c>
      <c r="R26" s="70" t="s">
        <v>22</v>
      </c>
      <c r="S26" s="66">
        <v>15423</v>
      </c>
      <c r="T26" s="70" t="s">
        <v>22</v>
      </c>
      <c r="U26" s="66">
        <v>14754</v>
      </c>
      <c r="V26" s="265"/>
      <c r="W26" s="266"/>
      <c r="X26" s="267"/>
      <c r="Y26" s="266"/>
      <c r="Z26" s="267"/>
      <c r="AA26" s="268"/>
      <c r="AB26" s="42" t="s">
        <v>22</v>
      </c>
      <c r="AC26" s="43">
        <f t="shared" si="0"/>
        <v>151631</v>
      </c>
      <c r="AD26" s="32"/>
    </row>
    <row r="27" spans="1:30" x14ac:dyDescent="0.2">
      <c r="A27" s="46">
        <v>308</v>
      </c>
      <c r="B27" s="46" t="s">
        <v>105</v>
      </c>
      <c r="C27" s="46" t="s">
        <v>18</v>
      </c>
      <c r="D27" s="46">
        <f t="shared" ref="D27:AA27" si="4">SUM(D19,D11,D3)</f>
        <v>28</v>
      </c>
      <c r="E27" s="46">
        <f t="shared" si="4"/>
        <v>8604</v>
      </c>
      <c r="F27" s="46">
        <f t="shared" si="4"/>
        <v>32</v>
      </c>
      <c r="G27" s="46">
        <f t="shared" si="4"/>
        <v>10712</v>
      </c>
      <c r="H27" s="46">
        <f t="shared" si="4"/>
        <v>19</v>
      </c>
      <c r="I27" s="46">
        <f t="shared" si="4"/>
        <v>5512</v>
      </c>
      <c r="J27" s="46">
        <f t="shared" si="4"/>
        <v>34</v>
      </c>
      <c r="K27" s="46">
        <f t="shared" si="4"/>
        <v>10705</v>
      </c>
      <c r="L27" s="46">
        <f t="shared" si="4"/>
        <v>20</v>
      </c>
      <c r="M27" s="46">
        <f t="shared" si="4"/>
        <v>5568</v>
      </c>
      <c r="N27" s="46">
        <f t="shared" si="4"/>
        <v>15</v>
      </c>
      <c r="O27" s="46">
        <f t="shared" si="4"/>
        <v>5824</v>
      </c>
      <c r="P27" s="46">
        <f t="shared" si="4"/>
        <v>41</v>
      </c>
      <c r="Q27" s="46">
        <f t="shared" si="4"/>
        <v>12895</v>
      </c>
      <c r="R27" s="46">
        <f t="shared" si="4"/>
        <v>26</v>
      </c>
      <c r="S27" s="46">
        <f t="shared" si="4"/>
        <v>8382</v>
      </c>
      <c r="T27" s="46">
        <f t="shared" si="4"/>
        <v>21</v>
      </c>
      <c r="U27" s="46">
        <f t="shared" si="4"/>
        <v>6010</v>
      </c>
      <c r="V27" s="261"/>
      <c r="W27" s="262"/>
      <c r="X27" s="263"/>
      <c r="Y27" s="262"/>
      <c r="Z27" s="263"/>
      <c r="AA27" s="264"/>
      <c r="AB27" s="46">
        <f>SUMIF($D$2:$AA$2, "No. of Dwelling Units Approved", D27:AA27)</f>
        <v>236</v>
      </c>
      <c r="AC27" s="47">
        <f t="shared" si="0"/>
        <v>74212</v>
      </c>
    </row>
    <row r="28" spans="1:30" x14ac:dyDescent="0.2">
      <c r="A28" s="46"/>
      <c r="B28" s="46"/>
      <c r="C28" s="46" t="s">
        <v>109</v>
      </c>
      <c r="D28" s="46">
        <f t="shared" ref="D28:AA28" si="5">SUM(D20,D12,D4)</f>
        <v>0</v>
      </c>
      <c r="E28" s="46">
        <f t="shared" si="5"/>
        <v>0</v>
      </c>
      <c r="F28" s="46">
        <f t="shared" si="5"/>
        <v>2</v>
      </c>
      <c r="G28" s="46">
        <f t="shared" si="5"/>
        <v>785</v>
      </c>
      <c r="H28" s="46">
        <f t="shared" si="5"/>
        <v>0</v>
      </c>
      <c r="I28" s="46">
        <f t="shared" si="5"/>
        <v>0</v>
      </c>
      <c r="J28" s="46">
        <f t="shared" si="5"/>
        <v>0</v>
      </c>
      <c r="K28" s="46">
        <f t="shared" si="5"/>
        <v>0</v>
      </c>
      <c r="L28" s="46">
        <f t="shared" si="5"/>
        <v>0</v>
      </c>
      <c r="M28" s="46">
        <f t="shared" si="5"/>
        <v>0</v>
      </c>
      <c r="N28" s="46">
        <f t="shared" si="5"/>
        <v>0</v>
      </c>
      <c r="O28" s="46">
        <f t="shared" si="5"/>
        <v>0</v>
      </c>
      <c r="P28" s="46">
        <f t="shared" si="5"/>
        <v>7</v>
      </c>
      <c r="Q28" s="46">
        <f t="shared" si="5"/>
        <v>2051</v>
      </c>
      <c r="R28" s="46">
        <f t="shared" si="5"/>
        <v>4</v>
      </c>
      <c r="S28" s="46">
        <f t="shared" si="5"/>
        <v>690</v>
      </c>
      <c r="T28" s="46">
        <f t="shared" si="5"/>
        <v>0</v>
      </c>
      <c r="U28" s="46">
        <f t="shared" si="5"/>
        <v>0</v>
      </c>
      <c r="V28" s="261"/>
      <c r="W28" s="262"/>
      <c r="X28" s="263"/>
      <c r="Y28" s="262"/>
      <c r="Z28" s="263"/>
      <c r="AA28" s="264"/>
      <c r="AB28" s="46">
        <f>SUM(AB20,AB12,AB4)</f>
        <v>13</v>
      </c>
      <c r="AC28" s="46">
        <f>SUM(AC20,AC12,AC4)</f>
        <v>3526</v>
      </c>
    </row>
    <row r="29" spans="1:30" x14ac:dyDescent="0.2">
      <c r="A29" s="46"/>
      <c r="B29" s="46"/>
      <c r="C29" s="46" t="s">
        <v>110</v>
      </c>
      <c r="D29" s="46">
        <f t="shared" ref="D29:AA29" si="6">SUM(D21,D13,D5)</f>
        <v>0</v>
      </c>
      <c r="E29" s="46">
        <f t="shared" si="6"/>
        <v>0</v>
      </c>
      <c r="F29" s="46">
        <f t="shared" si="6"/>
        <v>0</v>
      </c>
      <c r="G29" s="46">
        <f t="shared" si="6"/>
        <v>0</v>
      </c>
      <c r="H29" s="46">
        <f t="shared" si="6"/>
        <v>0</v>
      </c>
      <c r="I29" s="46">
        <f t="shared" si="6"/>
        <v>0</v>
      </c>
      <c r="J29" s="46">
        <f t="shared" si="6"/>
        <v>0</v>
      </c>
      <c r="K29" s="46">
        <f t="shared" si="6"/>
        <v>0</v>
      </c>
      <c r="L29" s="46">
        <f t="shared" si="6"/>
        <v>0</v>
      </c>
      <c r="M29" s="46">
        <f t="shared" si="6"/>
        <v>0</v>
      </c>
      <c r="N29" s="46">
        <f t="shared" si="6"/>
        <v>0</v>
      </c>
      <c r="O29" s="46">
        <f t="shared" si="6"/>
        <v>0</v>
      </c>
      <c r="P29" s="46">
        <f t="shared" si="6"/>
        <v>0</v>
      </c>
      <c r="Q29" s="46">
        <f t="shared" si="6"/>
        <v>0</v>
      </c>
      <c r="R29" s="46">
        <f t="shared" si="6"/>
        <v>0</v>
      </c>
      <c r="S29" s="46">
        <f t="shared" si="6"/>
        <v>0</v>
      </c>
      <c r="T29" s="46">
        <f t="shared" si="6"/>
        <v>0</v>
      </c>
      <c r="U29" s="46">
        <f t="shared" si="6"/>
        <v>0</v>
      </c>
      <c r="V29" s="265"/>
      <c r="W29" s="266"/>
      <c r="X29" s="267"/>
      <c r="Y29" s="266"/>
      <c r="Z29" s="267"/>
      <c r="AA29" s="268"/>
      <c r="AB29" s="46">
        <f>SUM(AB21,AB13,AB5)</f>
        <v>0</v>
      </c>
      <c r="AC29" s="46">
        <f>SUM(AC21,AC13,AC5)</f>
        <v>0</v>
      </c>
    </row>
    <row r="30" spans="1:30" x14ac:dyDescent="0.2">
      <c r="A30" s="46"/>
      <c r="B30" s="46"/>
      <c r="C30" s="46" t="s">
        <v>19</v>
      </c>
      <c r="D30" s="46">
        <f t="shared" ref="D30:AA30" si="7">SUM(D22,D14,D6)</f>
        <v>28</v>
      </c>
      <c r="E30" s="46">
        <f t="shared" si="7"/>
        <v>8604</v>
      </c>
      <c r="F30" s="46">
        <f t="shared" si="7"/>
        <v>34</v>
      </c>
      <c r="G30" s="46">
        <f t="shared" si="7"/>
        <v>11497</v>
      </c>
      <c r="H30" s="46">
        <f t="shared" si="7"/>
        <v>19</v>
      </c>
      <c r="I30" s="46">
        <f t="shared" si="7"/>
        <v>5512</v>
      </c>
      <c r="J30" s="46">
        <f t="shared" si="7"/>
        <v>34</v>
      </c>
      <c r="K30" s="46">
        <f t="shared" si="7"/>
        <v>10705</v>
      </c>
      <c r="L30" s="46">
        <f t="shared" si="7"/>
        <v>20</v>
      </c>
      <c r="M30" s="46">
        <f t="shared" si="7"/>
        <v>5568</v>
      </c>
      <c r="N30" s="46">
        <f t="shared" si="7"/>
        <v>15</v>
      </c>
      <c r="O30" s="46">
        <f t="shared" si="7"/>
        <v>5824</v>
      </c>
      <c r="P30" s="46">
        <f t="shared" si="7"/>
        <v>48</v>
      </c>
      <c r="Q30" s="46">
        <f t="shared" si="7"/>
        <v>14946</v>
      </c>
      <c r="R30" s="46">
        <f t="shared" si="7"/>
        <v>30</v>
      </c>
      <c r="S30" s="46">
        <f t="shared" si="7"/>
        <v>9072</v>
      </c>
      <c r="T30" s="46">
        <f t="shared" si="7"/>
        <v>21</v>
      </c>
      <c r="U30" s="46">
        <f t="shared" si="7"/>
        <v>6010</v>
      </c>
      <c r="V30" s="265"/>
      <c r="W30" s="266"/>
      <c r="X30" s="267"/>
      <c r="Y30" s="266"/>
      <c r="Z30" s="267"/>
      <c r="AA30" s="268"/>
      <c r="AB30" s="46">
        <f>SUMIF($D$2:$AA$2, "No. of Dwelling Units Approved", D30:AA30)</f>
        <v>249</v>
      </c>
      <c r="AC30" s="47">
        <f t="shared" ref="AC30:AC66" si="8">SUMIF($D$2:$AA$2, "Value of Approvals ($000)", D30:AA30)</f>
        <v>77738</v>
      </c>
    </row>
    <row r="31" spans="1:30" x14ac:dyDescent="0.2">
      <c r="A31" s="46"/>
      <c r="B31" s="46"/>
      <c r="C31" s="46" t="s">
        <v>14</v>
      </c>
      <c r="D31" s="46" t="s">
        <v>22</v>
      </c>
      <c r="E31" s="47">
        <f>SUM(E7,E15,E23)</f>
        <v>1798</v>
      </c>
      <c r="F31" s="46" t="s">
        <v>22</v>
      </c>
      <c r="G31" s="47">
        <f>SUM(G7,G15,G23)</f>
        <v>1863</v>
      </c>
      <c r="H31" s="46" t="s">
        <v>22</v>
      </c>
      <c r="I31" s="47">
        <f>SUM(I7,I15,I23)</f>
        <v>1689</v>
      </c>
      <c r="J31" s="46" t="s">
        <v>22</v>
      </c>
      <c r="K31" s="47">
        <f>SUM(K7,K15,K23)</f>
        <v>3793</v>
      </c>
      <c r="L31" s="46" t="s">
        <v>22</v>
      </c>
      <c r="M31" s="47">
        <f>SUM(M7,M15,M23)</f>
        <v>2909</v>
      </c>
      <c r="N31" s="46" t="s">
        <v>22</v>
      </c>
      <c r="O31" s="47">
        <f>SUM(O7,O15,O23)</f>
        <v>739</v>
      </c>
      <c r="P31" s="46" t="s">
        <v>22</v>
      </c>
      <c r="Q31" s="47">
        <f>SUM(Q7,Q15,Q23)</f>
        <v>2996</v>
      </c>
      <c r="R31" s="46" t="s">
        <v>22</v>
      </c>
      <c r="S31" s="47">
        <f>SUM(S7,S15,S23)</f>
        <v>3712</v>
      </c>
      <c r="T31" s="46" t="s">
        <v>22</v>
      </c>
      <c r="U31" s="47">
        <f>SUM(U7,U15,U23)</f>
        <v>2534</v>
      </c>
      <c r="V31" s="265"/>
      <c r="W31" s="266"/>
      <c r="X31" s="267"/>
      <c r="Y31" s="266"/>
      <c r="Z31" s="267"/>
      <c r="AA31" s="268"/>
      <c r="AB31" s="46" t="s">
        <v>22</v>
      </c>
      <c r="AC31" s="47">
        <f t="shared" si="8"/>
        <v>22033</v>
      </c>
    </row>
    <row r="32" spans="1:30" x14ac:dyDescent="0.2">
      <c r="A32" s="46"/>
      <c r="B32" s="46"/>
      <c r="C32" s="46" t="s">
        <v>15</v>
      </c>
      <c r="D32" s="46" t="s">
        <v>22</v>
      </c>
      <c r="E32" s="47">
        <f t="shared" ref="E32:E34" si="9">SUM(E8,E16,E24)</f>
        <v>10404</v>
      </c>
      <c r="F32" s="46" t="s">
        <v>22</v>
      </c>
      <c r="G32" s="47">
        <f t="shared" ref="G32:G34" si="10">SUM(G8,G16,G24)</f>
        <v>13360</v>
      </c>
      <c r="H32" s="46" t="s">
        <v>22</v>
      </c>
      <c r="I32" s="47">
        <f t="shared" ref="I32:I34" si="11">SUM(I8,I16,I24)</f>
        <v>7201</v>
      </c>
      <c r="J32" s="46" t="s">
        <v>22</v>
      </c>
      <c r="K32" s="47">
        <f t="shared" ref="K32:K34" si="12">SUM(K8,K16,K24)</f>
        <v>14497</v>
      </c>
      <c r="L32" s="46" t="s">
        <v>22</v>
      </c>
      <c r="M32" s="47">
        <f>SUM(M8,M16,M24)</f>
        <v>8479</v>
      </c>
      <c r="N32" s="46" t="s">
        <v>22</v>
      </c>
      <c r="O32" s="47">
        <f>SUM(O8,O16,O24)</f>
        <v>6562</v>
      </c>
      <c r="P32" s="46" t="s">
        <v>22</v>
      </c>
      <c r="Q32" s="47">
        <f>SUM(Q8,Q16,Q24)</f>
        <v>17942</v>
      </c>
      <c r="R32" s="46" t="s">
        <v>22</v>
      </c>
      <c r="S32" s="47">
        <f>SUM(S8,S16,S24)</f>
        <v>12782</v>
      </c>
      <c r="T32" s="46" t="s">
        <v>22</v>
      </c>
      <c r="U32" s="47">
        <f>SUM(U8,U16,U24)</f>
        <v>8543</v>
      </c>
      <c r="V32" s="261"/>
      <c r="W32" s="262"/>
      <c r="X32" s="263"/>
      <c r="Y32" s="262"/>
      <c r="Z32" s="263"/>
      <c r="AA32" s="264"/>
      <c r="AB32" s="46" t="s">
        <v>22</v>
      </c>
      <c r="AC32" s="47">
        <f t="shared" si="8"/>
        <v>99770</v>
      </c>
    </row>
    <row r="33" spans="1:29" x14ac:dyDescent="0.2">
      <c r="A33" s="46"/>
      <c r="B33" s="46"/>
      <c r="C33" s="46" t="s">
        <v>16</v>
      </c>
      <c r="D33" s="46" t="s">
        <v>22</v>
      </c>
      <c r="E33" s="47">
        <f t="shared" si="9"/>
        <v>6933</v>
      </c>
      <c r="F33" s="46" t="s">
        <v>22</v>
      </c>
      <c r="G33" s="47">
        <f t="shared" si="10"/>
        <v>48694</v>
      </c>
      <c r="H33" s="46" t="s">
        <v>22</v>
      </c>
      <c r="I33" s="47">
        <f t="shared" si="11"/>
        <v>10063</v>
      </c>
      <c r="J33" s="46" t="s">
        <v>22</v>
      </c>
      <c r="K33" s="47">
        <f t="shared" si="12"/>
        <v>5163</v>
      </c>
      <c r="L33" s="46" t="s">
        <v>22</v>
      </c>
      <c r="M33" s="47">
        <f>SUM(M9,M17,M25)</f>
        <v>2508</v>
      </c>
      <c r="N33" s="46" t="s">
        <v>22</v>
      </c>
      <c r="O33" s="47">
        <f>SUM(O9,O17,O25)</f>
        <v>28924</v>
      </c>
      <c r="P33" s="46" t="s">
        <v>22</v>
      </c>
      <c r="Q33" s="47">
        <f>SUM(Q9,Q17,Q25)</f>
        <v>11786</v>
      </c>
      <c r="R33" s="46" t="s">
        <v>22</v>
      </c>
      <c r="S33" s="47">
        <f>SUM(S9,S17,S25)</f>
        <v>52830</v>
      </c>
      <c r="T33" s="46" t="s">
        <v>22</v>
      </c>
      <c r="U33" s="47">
        <f>SUM(U9,U17,U25)</f>
        <v>12271</v>
      </c>
      <c r="V33" s="261"/>
      <c r="W33" s="262"/>
      <c r="X33" s="263"/>
      <c r="Y33" s="262"/>
      <c r="Z33" s="263"/>
      <c r="AA33" s="264"/>
      <c r="AB33" s="46" t="s">
        <v>22</v>
      </c>
      <c r="AC33" s="47">
        <f t="shared" si="8"/>
        <v>179172</v>
      </c>
    </row>
    <row r="34" spans="1:29" x14ac:dyDescent="0.2">
      <c r="A34" s="46"/>
      <c r="B34" s="46"/>
      <c r="C34" s="46" t="s">
        <v>17</v>
      </c>
      <c r="D34" s="46" t="s">
        <v>22</v>
      </c>
      <c r="E34" s="47">
        <f t="shared" si="9"/>
        <v>17336</v>
      </c>
      <c r="F34" s="46" t="s">
        <v>22</v>
      </c>
      <c r="G34" s="47">
        <f t="shared" si="10"/>
        <v>62054</v>
      </c>
      <c r="H34" s="46" t="s">
        <v>22</v>
      </c>
      <c r="I34" s="47">
        <f t="shared" si="11"/>
        <v>17264</v>
      </c>
      <c r="J34" s="46" t="s">
        <v>22</v>
      </c>
      <c r="K34" s="47">
        <f t="shared" si="12"/>
        <v>19660</v>
      </c>
      <c r="L34" s="46" t="s">
        <v>22</v>
      </c>
      <c r="M34" s="47">
        <f>SUM(M10,M18,M26)</f>
        <v>10987</v>
      </c>
      <c r="N34" s="46" t="s">
        <v>22</v>
      </c>
      <c r="O34" s="47">
        <f>SUM(O10,O18,O26)</f>
        <v>35486</v>
      </c>
      <c r="P34" s="46" t="s">
        <v>22</v>
      </c>
      <c r="Q34" s="47">
        <f>SUM(Q10,Q18,Q26)</f>
        <v>29727</v>
      </c>
      <c r="R34" s="46" t="s">
        <v>22</v>
      </c>
      <c r="S34" s="47">
        <f>SUM(S10,S18,S26)</f>
        <v>65612</v>
      </c>
      <c r="T34" s="46" t="s">
        <v>22</v>
      </c>
      <c r="U34" s="47">
        <f>SUM(U10,U18,U26)</f>
        <v>20815</v>
      </c>
      <c r="V34" s="265"/>
      <c r="W34" s="266"/>
      <c r="X34" s="267"/>
      <c r="Y34" s="266"/>
      <c r="Z34" s="267"/>
      <c r="AA34" s="268"/>
      <c r="AB34" s="46" t="s">
        <v>22</v>
      </c>
      <c r="AC34" s="47">
        <f t="shared" si="8"/>
        <v>278941</v>
      </c>
    </row>
    <row r="35" spans="1:29" x14ac:dyDescent="0.2">
      <c r="A35" s="44">
        <v>315031408</v>
      </c>
      <c r="B35" s="44" t="s">
        <v>37</v>
      </c>
      <c r="C35" s="44" t="s">
        <v>18</v>
      </c>
      <c r="D35" s="44">
        <v>1</v>
      </c>
      <c r="E35" s="45">
        <v>234</v>
      </c>
      <c r="F35" s="44">
        <v>0</v>
      </c>
      <c r="G35" s="45">
        <v>0</v>
      </c>
      <c r="H35" s="44">
        <v>0</v>
      </c>
      <c r="I35" s="45">
        <v>0</v>
      </c>
      <c r="J35" s="44">
        <v>1</v>
      </c>
      <c r="K35" s="57">
        <v>71</v>
      </c>
      <c r="L35" s="44">
        <v>0</v>
      </c>
      <c r="M35" s="57">
        <v>0</v>
      </c>
      <c r="N35" s="44">
        <v>0</v>
      </c>
      <c r="O35" s="57">
        <v>0</v>
      </c>
      <c r="P35" s="44">
        <v>0</v>
      </c>
      <c r="Q35" s="44">
        <v>0</v>
      </c>
      <c r="R35" s="44">
        <v>0</v>
      </c>
      <c r="S35" s="44">
        <v>0</v>
      </c>
      <c r="T35" s="44">
        <v>1</v>
      </c>
      <c r="U35" s="44">
        <v>307</v>
      </c>
      <c r="V35" s="265"/>
      <c r="W35" s="266"/>
      <c r="X35" s="267"/>
      <c r="Y35" s="266"/>
      <c r="Z35" s="267"/>
      <c r="AA35" s="268"/>
      <c r="AB35" s="50">
        <f>SUMIF($D$2:$AA$2, "No. of Dwelling Units Approved", D35:AA35)</f>
        <v>3</v>
      </c>
      <c r="AC35" s="51">
        <f t="shared" si="8"/>
        <v>612</v>
      </c>
    </row>
    <row r="36" spans="1:29" x14ac:dyDescent="0.2">
      <c r="A36" s="44"/>
      <c r="B36" s="44"/>
      <c r="C36" s="44" t="s">
        <v>109</v>
      </c>
      <c r="D36" s="44">
        <v>0</v>
      </c>
      <c r="E36" s="45">
        <v>0</v>
      </c>
      <c r="F36" s="44">
        <v>0</v>
      </c>
      <c r="G36" s="45">
        <v>0</v>
      </c>
      <c r="H36" s="44">
        <v>0</v>
      </c>
      <c r="I36" s="45">
        <v>0</v>
      </c>
      <c r="J36" s="44">
        <v>0</v>
      </c>
      <c r="K36" s="57">
        <v>0</v>
      </c>
      <c r="L36" s="44">
        <v>0</v>
      </c>
      <c r="M36" s="57">
        <v>0</v>
      </c>
      <c r="N36" s="44">
        <v>0</v>
      </c>
      <c r="O36" s="44">
        <v>0</v>
      </c>
      <c r="P36" s="44">
        <v>0</v>
      </c>
      <c r="Q36" s="44">
        <v>0</v>
      </c>
      <c r="R36" s="44">
        <v>0</v>
      </c>
      <c r="S36" s="44">
        <v>0</v>
      </c>
      <c r="T36" s="44">
        <v>0</v>
      </c>
      <c r="U36" s="44">
        <v>0</v>
      </c>
      <c r="V36" s="265"/>
      <c r="W36" s="266"/>
      <c r="X36" s="267"/>
      <c r="Y36" s="266"/>
      <c r="Z36" s="267"/>
      <c r="AA36" s="268"/>
      <c r="AB36" s="50">
        <f>SUMIF($D$2:$AA$2, "No. of Dwelling Units Approved", D36:AA36)</f>
        <v>0</v>
      </c>
      <c r="AC36" s="51">
        <f t="shared" si="8"/>
        <v>0</v>
      </c>
    </row>
    <row r="37" spans="1:29" x14ac:dyDescent="0.2">
      <c r="A37" s="44"/>
      <c r="B37" s="44"/>
      <c r="C37" s="44" t="s">
        <v>110</v>
      </c>
      <c r="D37" s="44">
        <v>0</v>
      </c>
      <c r="E37" s="45">
        <v>0</v>
      </c>
      <c r="F37" s="44">
        <v>0</v>
      </c>
      <c r="G37" s="45">
        <v>0</v>
      </c>
      <c r="H37" s="44">
        <v>0</v>
      </c>
      <c r="I37" s="45">
        <v>0</v>
      </c>
      <c r="J37" s="44">
        <v>0</v>
      </c>
      <c r="K37" s="57">
        <v>0</v>
      </c>
      <c r="L37" s="44">
        <v>0</v>
      </c>
      <c r="M37" s="57">
        <v>0</v>
      </c>
      <c r="N37" s="44">
        <v>0</v>
      </c>
      <c r="O37" s="44">
        <v>0</v>
      </c>
      <c r="P37" s="44">
        <v>0</v>
      </c>
      <c r="Q37" s="44">
        <v>0</v>
      </c>
      <c r="R37" s="44">
        <v>0</v>
      </c>
      <c r="S37" s="44">
        <v>0</v>
      </c>
      <c r="T37" s="44">
        <v>0</v>
      </c>
      <c r="U37" s="44">
        <v>0</v>
      </c>
      <c r="V37" s="261"/>
      <c r="W37" s="262"/>
      <c r="X37" s="263"/>
      <c r="Y37" s="262"/>
      <c r="Z37" s="263"/>
      <c r="AA37" s="264"/>
      <c r="AB37" s="50">
        <f>SUMIF($D$2:$AA$2, "No. of Dwelling Units Approved", D37:AA37)</f>
        <v>0</v>
      </c>
      <c r="AC37" s="51">
        <f t="shared" ref="AC37" si="13">SUMIF($D$2:$AA$2, "Value of Approvals ($000)", D37:AA37)</f>
        <v>0</v>
      </c>
    </row>
    <row r="38" spans="1:29" x14ac:dyDescent="0.2">
      <c r="A38" s="44"/>
      <c r="B38" s="44"/>
      <c r="C38" s="44" t="s">
        <v>19</v>
      </c>
      <c r="D38" s="44">
        <v>1</v>
      </c>
      <c r="E38" s="45">
        <v>234</v>
      </c>
      <c r="F38" s="44">
        <v>0</v>
      </c>
      <c r="G38" s="45">
        <v>0</v>
      </c>
      <c r="H38" s="44">
        <v>0</v>
      </c>
      <c r="I38" s="45">
        <v>0</v>
      </c>
      <c r="J38" s="44">
        <v>1</v>
      </c>
      <c r="K38" s="57">
        <v>71</v>
      </c>
      <c r="L38" s="44">
        <v>0</v>
      </c>
      <c r="M38" s="57">
        <v>0</v>
      </c>
      <c r="N38" s="44">
        <v>0</v>
      </c>
      <c r="O38" s="57">
        <v>0</v>
      </c>
      <c r="P38" s="44">
        <v>0</v>
      </c>
      <c r="Q38" s="44">
        <v>0</v>
      </c>
      <c r="R38" s="44">
        <v>0</v>
      </c>
      <c r="S38" s="44">
        <v>0</v>
      </c>
      <c r="T38" s="44">
        <v>1</v>
      </c>
      <c r="U38" s="44">
        <v>307</v>
      </c>
      <c r="V38" s="261"/>
      <c r="W38" s="262"/>
      <c r="X38" s="263"/>
      <c r="Y38" s="262"/>
      <c r="Z38" s="263"/>
      <c r="AA38" s="264"/>
      <c r="AB38" s="50">
        <f>SUMIF($D$2:$AA$2, "No. of Dwelling Units Approved", D38:AA38)</f>
        <v>3</v>
      </c>
      <c r="AC38" s="51">
        <f t="shared" si="8"/>
        <v>612</v>
      </c>
    </row>
    <row r="39" spans="1:29" x14ac:dyDescent="0.2">
      <c r="A39" s="44"/>
      <c r="B39" s="44"/>
      <c r="C39" s="44" t="s">
        <v>14</v>
      </c>
      <c r="D39" s="44" t="s">
        <v>22</v>
      </c>
      <c r="E39" s="45">
        <v>305</v>
      </c>
      <c r="F39" s="44" t="s">
        <v>22</v>
      </c>
      <c r="G39" s="45">
        <v>72</v>
      </c>
      <c r="H39" s="44" t="s">
        <v>22</v>
      </c>
      <c r="I39" s="45">
        <v>23</v>
      </c>
      <c r="J39" s="44" t="s">
        <v>22</v>
      </c>
      <c r="K39" s="57">
        <v>0</v>
      </c>
      <c r="L39" s="44" t="s">
        <v>22</v>
      </c>
      <c r="M39" s="57">
        <v>40</v>
      </c>
      <c r="N39" s="44" t="s">
        <v>22</v>
      </c>
      <c r="O39" s="57">
        <v>23</v>
      </c>
      <c r="P39" s="44" t="s">
        <v>22</v>
      </c>
      <c r="Q39" s="57">
        <v>70</v>
      </c>
      <c r="R39" s="44" t="s">
        <v>22</v>
      </c>
      <c r="S39" s="57">
        <v>149</v>
      </c>
      <c r="T39" s="44" t="s">
        <v>22</v>
      </c>
      <c r="U39" s="57">
        <v>100</v>
      </c>
      <c r="V39" s="265"/>
      <c r="W39" s="266"/>
      <c r="X39" s="267"/>
      <c r="Y39" s="266"/>
      <c r="Z39" s="267"/>
      <c r="AA39" s="268"/>
      <c r="AB39" s="52" t="s">
        <v>22</v>
      </c>
      <c r="AC39" s="51">
        <f t="shared" si="8"/>
        <v>782</v>
      </c>
    </row>
    <row r="40" spans="1:29" x14ac:dyDescent="0.2">
      <c r="A40" s="44"/>
      <c r="B40" s="44"/>
      <c r="C40" s="44" t="s">
        <v>15</v>
      </c>
      <c r="D40" s="44" t="s">
        <v>22</v>
      </c>
      <c r="E40" s="45">
        <v>538</v>
      </c>
      <c r="F40" s="44" t="s">
        <v>22</v>
      </c>
      <c r="G40" s="45">
        <v>72</v>
      </c>
      <c r="H40" s="44" t="s">
        <v>22</v>
      </c>
      <c r="I40" s="45">
        <v>23</v>
      </c>
      <c r="J40" s="44" t="s">
        <v>22</v>
      </c>
      <c r="K40" s="57">
        <v>71</v>
      </c>
      <c r="L40" s="44" t="s">
        <v>22</v>
      </c>
      <c r="M40" s="57">
        <v>40</v>
      </c>
      <c r="N40" s="44" t="s">
        <v>22</v>
      </c>
      <c r="O40" s="57">
        <v>23</v>
      </c>
      <c r="P40" s="44" t="s">
        <v>22</v>
      </c>
      <c r="Q40" s="57">
        <v>70</v>
      </c>
      <c r="R40" s="44" t="s">
        <v>22</v>
      </c>
      <c r="S40" s="57">
        <v>149</v>
      </c>
      <c r="T40" s="44" t="s">
        <v>22</v>
      </c>
      <c r="U40" s="57">
        <v>407</v>
      </c>
      <c r="V40" s="265"/>
      <c r="W40" s="266"/>
      <c r="X40" s="267"/>
      <c r="Y40" s="266"/>
      <c r="Z40" s="267"/>
      <c r="AA40" s="268"/>
      <c r="AB40" s="52" t="s">
        <v>22</v>
      </c>
      <c r="AC40" s="51">
        <f t="shared" si="8"/>
        <v>1393</v>
      </c>
    </row>
    <row r="41" spans="1:29" x14ac:dyDescent="0.2">
      <c r="A41" s="44"/>
      <c r="B41" s="44"/>
      <c r="C41" s="44" t="s">
        <v>16</v>
      </c>
      <c r="D41" s="44" t="s">
        <v>22</v>
      </c>
      <c r="E41" s="45">
        <v>0</v>
      </c>
      <c r="F41" s="44" t="s">
        <v>22</v>
      </c>
      <c r="G41" s="45">
        <v>450</v>
      </c>
      <c r="H41" s="44" t="s">
        <v>22</v>
      </c>
      <c r="I41" s="45">
        <v>74</v>
      </c>
      <c r="J41" s="44" t="s">
        <v>22</v>
      </c>
      <c r="K41" s="57">
        <v>0</v>
      </c>
      <c r="L41" s="44" t="s">
        <v>22</v>
      </c>
      <c r="M41" s="57">
        <v>0</v>
      </c>
      <c r="N41" s="44" t="s">
        <v>22</v>
      </c>
      <c r="O41" s="57">
        <v>60</v>
      </c>
      <c r="P41" s="44" t="s">
        <v>22</v>
      </c>
      <c r="Q41" s="57">
        <v>0</v>
      </c>
      <c r="R41" s="44" t="s">
        <v>22</v>
      </c>
      <c r="S41" s="57">
        <v>0</v>
      </c>
      <c r="T41" s="44" t="s">
        <v>22</v>
      </c>
      <c r="U41" s="57">
        <v>0</v>
      </c>
      <c r="V41" s="265"/>
      <c r="W41" s="266"/>
      <c r="X41" s="267"/>
      <c r="Y41" s="266"/>
      <c r="Z41" s="267"/>
      <c r="AA41" s="268"/>
      <c r="AB41" s="52" t="s">
        <v>22</v>
      </c>
      <c r="AC41" s="51">
        <f t="shared" si="8"/>
        <v>584</v>
      </c>
    </row>
    <row r="42" spans="1:29" x14ac:dyDescent="0.2">
      <c r="A42" s="44"/>
      <c r="B42" s="44"/>
      <c r="C42" s="44" t="s">
        <v>17</v>
      </c>
      <c r="D42" s="44" t="s">
        <v>22</v>
      </c>
      <c r="E42" s="45">
        <v>538</v>
      </c>
      <c r="F42" s="44" t="s">
        <v>22</v>
      </c>
      <c r="G42" s="45">
        <v>522</v>
      </c>
      <c r="H42" s="44" t="s">
        <v>22</v>
      </c>
      <c r="I42" s="45">
        <v>97</v>
      </c>
      <c r="J42" s="44" t="s">
        <v>22</v>
      </c>
      <c r="K42" s="57">
        <v>71</v>
      </c>
      <c r="L42" s="44" t="s">
        <v>22</v>
      </c>
      <c r="M42" s="57">
        <v>40</v>
      </c>
      <c r="N42" s="44" t="s">
        <v>22</v>
      </c>
      <c r="O42" s="57">
        <v>83</v>
      </c>
      <c r="P42" s="44" t="s">
        <v>22</v>
      </c>
      <c r="Q42" s="57">
        <v>70</v>
      </c>
      <c r="R42" s="44" t="s">
        <v>22</v>
      </c>
      <c r="S42" s="57">
        <v>149</v>
      </c>
      <c r="T42" s="44" t="s">
        <v>22</v>
      </c>
      <c r="U42" s="57">
        <v>407</v>
      </c>
      <c r="V42" s="261"/>
      <c r="W42" s="262"/>
      <c r="X42" s="263"/>
      <c r="Y42" s="262"/>
      <c r="Z42" s="263"/>
      <c r="AA42" s="264"/>
      <c r="AB42" s="52" t="s">
        <v>22</v>
      </c>
      <c r="AC42" s="51">
        <f t="shared" si="8"/>
        <v>1977</v>
      </c>
    </row>
    <row r="43" spans="1:29" x14ac:dyDescent="0.2">
      <c r="A43" s="40">
        <v>315031412</v>
      </c>
      <c r="B43" s="40" t="s">
        <v>38</v>
      </c>
      <c r="C43" s="40" t="s">
        <v>18</v>
      </c>
      <c r="D43" s="40">
        <v>0</v>
      </c>
      <c r="E43" s="41">
        <v>0</v>
      </c>
      <c r="F43" s="40">
        <v>0</v>
      </c>
      <c r="G43" s="41">
        <v>0</v>
      </c>
      <c r="H43" s="40">
        <v>0</v>
      </c>
      <c r="I43" s="41">
        <v>0</v>
      </c>
      <c r="J43" s="40">
        <v>0</v>
      </c>
      <c r="K43" s="41">
        <v>0</v>
      </c>
      <c r="L43" s="40">
        <v>0</v>
      </c>
      <c r="M43" s="41">
        <v>0</v>
      </c>
      <c r="N43" s="40">
        <v>0</v>
      </c>
      <c r="O43" s="40">
        <v>0</v>
      </c>
      <c r="P43" s="40">
        <v>0</v>
      </c>
      <c r="Q43" s="40">
        <v>0</v>
      </c>
      <c r="R43" s="40">
        <v>0</v>
      </c>
      <c r="S43" s="40">
        <v>0</v>
      </c>
      <c r="T43" s="40">
        <v>0</v>
      </c>
      <c r="U43" s="40">
        <v>0</v>
      </c>
      <c r="V43" s="261"/>
      <c r="W43" s="262"/>
      <c r="X43" s="263"/>
      <c r="Y43" s="262"/>
      <c r="Z43" s="263"/>
      <c r="AA43" s="264"/>
      <c r="AB43" s="42">
        <f>SUMIF($D$2:$AA$2, "No. of Dwelling Units Approved", D43:AA43)</f>
        <v>0</v>
      </c>
      <c r="AC43" s="43">
        <f t="shared" si="8"/>
        <v>0</v>
      </c>
    </row>
    <row r="44" spans="1:29" x14ac:dyDescent="0.2">
      <c r="A44" s="40"/>
      <c r="B44" s="40"/>
      <c r="C44" s="40" t="s">
        <v>109</v>
      </c>
      <c r="D44" s="40">
        <v>0</v>
      </c>
      <c r="E44" s="41">
        <v>0</v>
      </c>
      <c r="F44" s="40">
        <v>0</v>
      </c>
      <c r="G44" s="41">
        <v>0</v>
      </c>
      <c r="H44" s="40">
        <v>0</v>
      </c>
      <c r="I44" s="41">
        <v>0</v>
      </c>
      <c r="J44" s="40">
        <v>0</v>
      </c>
      <c r="K44" s="41">
        <v>0</v>
      </c>
      <c r="L44" s="40">
        <v>0</v>
      </c>
      <c r="M44" s="41">
        <v>0</v>
      </c>
      <c r="N44" s="40">
        <v>0</v>
      </c>
      <c r="O44" s="40">
        <v>0</v>
      </c>
      <c r="P44" s="40">
        <v>0</v>
      </c>
      <c r="Q44" s="40">
        <v>0</v>
      </c>
      <c r="R44" s="40">
        <v>0</v>
      </c>
      <c r="S44" s="40">
        <v>0</v>
      </c>
      <c r="T44" s="40">
        <v>0</v>
      </c>
      <c r="U44" s="40">
        <v>0</v>
      </c>
      <c r="V44" s="265"/>
      <c r="W44" s="266"/>
      <c r="X44" s="267"/>
      <c r="Y44" s="266"/>
      <c r="Z44" s="267"/>
      <c r="AA44" s="268"/>
      <c r="AB44" s="42">
        <f>SUMIF($D$2:$AA$2, "No. of Dwelling Units Approved", D44:AA44)</f>
        <v>0</v>
      </c>
      <c r="AC44" s="43">
        <f t="shared" si="8"/>
        <v>0</v>
      </c>
    </row>
    <row r="45" spans="1:29" x14ac:dyDescent="0.2">
      <c r="A45" s="40"/>
      <c r="B45" s="40"/>
      <c r="C45" s="40" t="s">
        <v>110</v>
      </c>
      <c r="D45" s="40">
        <v>0</v>
      </c>
      <c r="E45" s="41">
        <v>0</v>
      </c>
      <c r="F45" s="40">
        <v>0</v>
      </c>
      <c r="G45" s="41">
        <v>0</v>
      </c>
      <c r="H45" s="40">
        <v>0</v>
      </c>
      <c r="I45" s="41">
        <v>0</v>
      </c>
      <c r="J45" s="40">
        <v>0</v>
      </c>
      <c r="K45" s="41">
        <v>0</v>
      </c>
      <c r="L45" s="40">
        <v>0</v>
      </c>
      <c r="M45" s="41">
        <v>0</v>
      </c>
      <c r="N45" s="40">
        <v>0</v>
      </c>
      <c r="O45" s="40">
        <v>0</v>
      </c>
      <c r="P45" s="40">
        <v>0</v>
      </c>
      <c r="Q45" s="40">
        <v>0</v>
      </c>
      <c r="R45" s="40">
        <v>0</v>
      </c>
      <c r="S45" s="40">
        <v>0</v>
      </c>
      <c r="T45" s="40">
        <v>0</v>
      </c>
      <c r="U45" s="40">
        <v>0</v>
      </c>
      <c r="V45" s="265"/>
      <c r="W45" s="266"/>
      <c r="X45" s="267"/>
      <c r="Y45" s="266"/>
      <c r="Z45" s="267"/>
      <c r="AA45" s="268"/>
      <c r="AB45" s="42">
        <f>SUMIF($D$2:$AA$2, "No. of Dwelling Units Approved", D45:AA45)</f>
        <v>0</v>
      </c>
      <c r="AC45" s="43">
        <f t="shared" ref="AC45" si="14">SUMIF($D$2:$AA$2, "Value of Approvals ($000)", D45:AA45)</f>
        <v>0</v>
      </c>
    </row>
    <row r="46" spans="1:29" x14ac:dyDescent="0.2">
      <c r="A46" s="40"/>
      <c r="B46" s="40"/>
      <c r="C46" s="40" t="s">
        <v>19</v>
      </c>
      <c r="D46" s="40">
        <v>0</v>
      </c>
      <c r="E46" s="41">
        <v>0</v>
      </c>
      <c r="F46" s="40">
        <v>0</v>
      </c>
      <c r="G46" s="41">
        <v>0</v>
      </c>
      <c r="H46" s="40">
        <v>0</v>
      </c>
      <c r="I46" s="41">
        <v>0</v>
      </c>
      <c r="J46" s="40">
        <v>0</v>
      </c>
      <c r="K46" s="41">
        <v>0</v>
      </c>
      <c r="L46" s="40">
        <v>0</v>
      </c>
      <c r="M46" s="41">
        <v>0</v>
      </c>
      <c r="N46" s="40">
        <v>0</v>
      </c>
      <c r="O46" s="40">
        <v>0</v>
      </c>
      <c r="P46" s="40">
        <v>0</v>
      </c>
      <c r="Q46" s="40">
        <v>0</v>
      </c>
      <c r="R46" s="40">
        <v>0</v>
      </c>
      <c r="S46" s="40">
        <v>0</v>
      </c>
      <c r="T46" s="40">
        <v>0</v>
      </c>
      <c r="U46" s="40">
        <v>0</v>
      </c>
      <c r="V46" s="265"/>
      <c r="W46" s="266"/>
      <c r="X46" s="267"/>
      <c r="Y46" s="266"/>
      <c r="Z46" s="267"/>
      <c r="AA46" s="268"/>
      <c r="AB46" s="42">
        <f>SUMIF($D$2:$AA$2, "No. of Dwelling Units Approved", D46:AA46)</f>
        <v>0</v>
      </c>
      <c r="AC46" s="43">
        <f t="shared" si="8"/>
        <v>0</v>
      </c>
    </row>
    <row r="47" spans="1:29" x14ac:dyDescent="0.2">
      <c r="A47" s="40"/>
      <c r="B47" s="40"/>
      <c r="C47" s="40" t="s">
        <v>14</v>
      </c>
      <c r="D47" s="40" t="s">
        <v>22</v>
      </c>
      <c r="E47" s="41">
        <v>199</v>
      </c>
      <c r="F47" s="40" t="s">
        <v>22</v>
      </c>
      <c r="G47" s="41">
        <v>0</v>
      </c>
      <c r="H47" s="40" t="s">
        <v>22</v>
      </c>
      <c r="I47" s="41">
        <v>0</v>
      </c>
      <c r="J47" s="40" t="s">
        <v>22</v>
      </c>
      <c r="K47" s="41">
        <v>88</v>
      </c>
      <c r="L47" s="40" t="s">
        <v>22</v>
      </c>
      <c r="M47" s="41">
        <v>0</v>
      </c>
      <c r="N47" s="40" t="s">
        <v>22</v>
      </c>
      <c r="O47" s="41">
        <v>0</v>
      </c>
      <c r="P47" s="40" t="s">
        <v>22</v>
      </c>
      <c r="Q47" s="41">
        <v>46</v>
      </c>
      <c r="R47" s="40" t="s">
        <v>22</v>
      </c>
      <c r="S47" s="41">
        <v>0</v>
      </c>
      <c r="T47" s="40" t="s">
        <v>22</v>
      </c>
      <c r="U47" s="41">
        <v>0</v>
      </c>
      <c r="V47" s="261"/>
      <c r="W47" s="262"/>
      <c r="X47" s="263"/>
      <c r="Y47" s="262"/>
      <c r="Z47" s="263"/>
      <c r="AA47" s="264"/>
      <c r="AB47" s="42" t="s">
        <v>22</v>
      </c>
      <c r="AC47" s="43">
        <f t="shared" si="8"/>
        <v>333</v>
      </c>
    </row>
    <row r="48" spans="1:29" x14ac:dyDescent="0.2">
      <c r="A48" s="40"/>
      <c r="B48" s="40"/>
      <c r="C48" s="40" t="s">
        <v>15</v>
      </c>
      <c r="D48" s="40" t="s">
        <v>22</v>
      </c>
      <c r="E48" s="41">
        <v>199</v>
      </c>
      <c r="F48" s="40" t="s">
        <v>22</v>
      </c>
      <c r="G48" s="41">
        <v>0</v>
      </c>
      <c r="H48" s="40" t="s">
        <v>22</v>
      </c>
      <c r="I48" s="41">
        <v>0</v>
      </c>
      <c r="J48" s="40" t="s">
        <v>22</v>
      </c>
      <c r="K48" s="41">
        <v>88</v>
      </c>
      <c r="L48" s="40" t="s">
        <v>22</v>
      </c>
      <c r="M48" s="41">
        <v>0</v>
      </c>
      <c r="N48" s="40" t="s">
        <v>22</v>
      </c>
      <c r="O48" s="41">
        <v>0</v>
      </c>
      <c r="P48" s="40" t="s">
        <v>22</v>
      </c>
      <c r="Q48" s="41">
        <v>46</v>
      </c>
      <c r="R48" s="40" t="s">
        <v>22</v>
      </c>
      <c r="S48" s="41">
        <v>0</v>
      </c>
      <c r="T48" s="40" t="s">
        <v>22</v>
      </c>
      <c r="U48" s="41">
        <v>0</v>
      </c>
      <c r="V48" s="261"/>
      <c r="W48" s="262"/>
      <c r="X48" s="263"/>
      <c r="Y48" s="262"/>
      <c r="Z48" s="263"/>
      <c r="AA48" s="264"/>
      <c r="AB48" s="42" t="s">
        <v>22</v>
      </c>
      <c r="AC48" s="43">
        <f t="shared" si="8"/>
        <v>333</v>
      </c>
    </row>
    <row r="49" spans="1:29" x14ac:dyDescent="0.2">
      <c r="A49" s="40"/>
      <c r="B49" s="40"/>
      <c r="C49" s="40" t="s">
        <v>16</v>
      </c>
      <c r="D49" s="40" t="s">
        <v>22</v>
      </c>
      <c r="E49" s="41">
        <v>155</v>
      </c>
      <c r="F49" s="40" t="s">
        <v>22</v>
      </c>
      <c r="G49" s="41">
        <v>0</v>
      </c>
      <c r="H49" s="40" t="s">
        <v>22</v>
      </c>
      <c r="I49" s="41">
        <v>0</v>
      </c>
      <c r="J49" s="40" t="s">
        <v>22</v>
      </c>
      <c r="K49" s="41">
        <v>0</v>
      </c>
      <c r="L49" s="40" t="s">
        <v>22</v>
      </c>
      <c r="M49" s="41">
        <v>0</v>
      </c>
      <c r="N49" s="40" t="s">
        <v>22</v>
      </c>
      <c r="O49" s="41">
        <v>0</v>
      </c>
      <c r="P49" s="40" t="s">
        <v>22</v>
      </c>
      <c r="Q49" s="41">
        <v>60</v>
      </c>
      <c r="R49" s="40" t="s">
        <v>22</v>
      </c>
      <c r="S49" s="41">
        <v>0</v>
      </c>
      <c r="T49" s="40" t="s">
        <v>22</v>
      </c>
      <c r="U49" s="41">
        <v>0</v>
      </c>
      <c r="V49" s="265"/>
      <c r="W49" s="266"/>
      <c r="X49" s="267"/>
      <c r="Y49" s="266"/>
      <c r="Z49" s="267"/>
      <c r="AA49" s="268"/>
      <c r="AB49" s="42" t="s">
        <v>22</v>
      </c>
      <c r="AC49" s="43">
        <f t="shared" si="8"/>
        <v>215</v>
      </c>
    </row>
    <row r="50" spans="1:29" x14ac:dyDescent="0.2">
      <c r="A50" s="40"/>
      <c r="B50" s="40"/>
      <c r="C50" s="40" t="s">
        <v>17</v>
      </c>
      <c r="D50" s="40" t="s">
        <v>22</v>
      </c>
      <c r="E50" s="41">
        <v>354</v>
      </c>
      <c r="F50" s="40" t="s">
        <v>22</v>
      </c>
      <c r="G50" s="41">
        <v>0</v>
      </c>
      <c r="H50" s="40" t="s">
        <v>22</v>
      </c>
      <c r="I50" s="41">
        <v>0</v>
      </c>
      <c r="J50" s="40" t="s">
        <v>22</v>
      </c>
      <c r="K50" s="41">
        <v>88</v>
      </c>
      <c r="L50" s="40" t="s">
        <v>22</v>
      </c>
      <c r="M50" s="41">
        <v>0</v>
      </c>
      <c r="N50" s="40" t="s">
        <v>22</v>
      </c>
      <c r="O50" s="41">
        <v>0</v>
      </c>
      <c r="P50" s="40" t="s">
        <v>22</v>
      </c>
      <c r="Q50" s="41">
        <v>106</v>
      </c>
      <c r="R50" s="40" t="s">
        <v>22</v>
      </c>
      <c r="S50" s="41">
        <v>0</v>
      </c>
      <c r="T50" s="40" t="s">
        <v>22</v>
      </c>
      <c r="U50" s="41">
        <v>0</v>
      </c>
      <c r="V50" s="265"/>
      <c r="W50" s="266"/>
      <c r="X50" s="267"/>
      <c r="Y50" s="266"/>
      <c r="Z50" s="267"/>
      <c r="AA50" s="268"/>
      <c r="AB50" s="42" t="s">
        <v>22</v>
      </c>
      <c r="AC50" s="43">
        <f t="shared" si="8"/>
        <v>548</v>
      </c>
    </row>
    <row r="51" spans="1:29" x14ac:dyDescent="0.2">
      <c r="A51" s="67">
        <v>315031410</v>
      </c>
      <c r="B51" s="67" t="s">
        <v>39</v>
      </c>
      <c r="C51" s="44" t="s">
        <v>18</v>
      </c>
      <c r="D51" s="44">
        <v>0</v>
      </c>
      <c r="E51" s="45">
        <v>0</v>
      </c>
      <c r="F51" s="44">
        <v>0</v>
      </c>
      <c r="G51" s="45">
        <v>0</v>
      </c>
      <c r="H51" s="44">
        <v>0</v>
      </c>
      <c r="I51" s="45">
        <v>0</v>
      </c>
      <c r="J51" s="44">
        <v>1</v>
      </c>
      <c r="K51" s="57">
        <v>400</v>
      </c>
      <c r="L51" s="44">
        <v>0</v>
      </c>
      <c r="M51" s="57">
        <v>0</v>
      </c>
      <c r="N51" s="44">
        <v>0</v>
      </c>
      <c r="O51" s="57">
        <v>0</v>
      </c>
      <c r="P51" s="44">
        <v>0</v>
      </c>
      <c r="Q51" s="57">
        <v>0</v>
      </c>
      <c r="R51" s="44">
        <v>0</v>
      </c>
      <c r="S51" s="57">
        <v>0</v>
      </c>
      <c r="T51" s="44">
        <v>0</v>
      </c>
      <c r="U51" s="57">
        <v>0</v>
      </c>
      <c r="V51" s="265"/>
      <c r="W51" s="266"/>
      <c r="X51" s="267"/>
      <c r="Y51" s="266"/>
      <c r="Z51" s="267"/>
      <c r="AA51" s="268"/>
      <c r="AB51" s="50">
        <f>SUMIF($D$2:$AA$2, "No. of Dwelling Units Approved", D51:AA51)</f>
        <v>1</v>
      </c>
      <c r="AC51" s="51">
        <f t="shared" si="8"/>
        <v>400</v>
      </c>
    </row>
    <row r="52" spans="1:29" x14ac:dyDescent="0.2">
      <c r="A52" s="67"/>
      <c r="B52" s="67"/>
      <c r="C52" s="44" t="s">
        <v>109</v>
      </c>
      <c r="D52" s="44">
        <v>0</v>
      </c>
      <c r="E52" s="45">
        <v>0</v>
      </c>
      <c r="F52" s="44">
        <v>0</v>
      </c>
      <c r="G52" s="45">
        <v>0</v>
      </c>
      <c r="H52" s="44">
        <v>0</v>
      </c>
      <c r="I52" s="45">
        <v>0</v>
      </c>
      <c r="J52" s="44">
        <v>0</v>
      </c>
      <c r="K52" s="57">
        <v>0</v>
      </c>
      <c r="L52" s="44">
        <v>0</v>
      </c>
      <c r="M52" s="57">
        <v>0</v>
      </c>
      <c r="N52" s="44">
        <v>0</v>
      </c>
      <c r="O52" s="57">
        <v>0</v>
      </c>
      <c r="P52" s="44">
        <v>0</v>
      </c>
      <c r="Q52" s="57">
        <v>0</v>
      </c>
      <c r="R52" s="44">
        <v>0</v>
      </c>
      <c r="S52" s="57">
        <v>0</v>
      </c>
      <c r="T52" s="44">
        <v>0</v>
      </c>
      <c r="U52" s="57">
        <v>0</v>
      </c>
      <c r="V52" s="261"/>
      <c r="W52" s="262"/>
      <c r="X52" s="263"/>
      <c r="Y52" s="262"/>
      <c r="Z52" s="263"/>
      <c r="AA52" s="264"/>
      <c r="AB52" s="50">
        <f>SUMIF($D$2:$AA$2, "No. of Dwelling Units Approved", D52:AA52)</f>
        <v>0</v>
      </c>
      <c r="AC52" s="51">
        <f t="shared" si="8"/>
        <v>0</v>
      </c>
    </row>
    <row r="53" spans="1:29" x14ac:dyDescent="0.2">
      <c r="A53" s="67"/>
      <c r="B53" s="67"/>
      <c r="C53" s="44" t="s">
        <v>110</v>
      </c>
      <c r="D53" s="44">
        <v>0</v>
      </c>
      <c r="E53" s="45">
        <v>0</v>
      </c>
      <c r="F53" s="44">
        <v>0</v>
      </c>
      <c r="G53" s="45">
        <v>0</v>
      </c>
      <c r="H53" s="44">
        <v>0</v>
      </c>
      <c r="I53" s="45">
        <v>0</v>
      </c>
      <c r="J53" s="44">
        <v>0</v>
      </c>
      <c r="K53" s="57">
        <v>0</v>
      </c>
      <c r="L53" s="44">
        <v>0</v>
      </c>
      <c r="M53" s="57">
        <v>0</v>
      </c>
      <c r="N53" s="44">
        <v>0</v>
      </c>
      <c r="O53" s="57">
        <v>0</v>
      </c>
      <c r="P53" s="44">
        <v>0</v>
      </c>
      <c r="Q53" s="57">
        <v>0</v>
      </c>
      <c r="R53" s="44">
        <v>0</v>
      </c>
      <c r="S53" s="57">
        <v>0</v>
      </c>
      <c r="T53" s="44">
        <v>0</v>
      </c>
      <c r="U53" s="57">
        <v>0</v>
      </c>
      <c r="V53" s="261"/>
      <c r="W53" s="262"/>
      <c r="X53" s="263"/>
      <c r="Y53" s="262"/>
      <c r="Z53" s="263"/>
      <c r="AA53" s="264"/>
      <c r="AB53" s="50">
        <f>SUMIF($D$2:$AA$2, "No. of Dwelling Units Approved", D53:AA53)</f>
        <v>0</v>
      </c>
      <c r="AC53" s="51">
        <f t="shared" ref="AC53" si="15">SUMIF($D$2:$AA$2, "Value of Approvals ($000)", D53:AA53)</f>
        <v>0</v>
      </c>
    </row>
    <row r="54" spans="1:29" x14ac:dyDescent="0.2">
      <c r="A54" s="67"/>
      <c r="B54" s="67"/>
      <c r="C54" s="44" t="s">
        <v>19</v>
      </c>
      <c r="D54" s="44">
        <v>0</v>
      </c>
      <c r="E54" s="45">
        <v>0</v>
      </c>
      <c r="F54" s="44">
        <v>0</v>
      </c>
      <c r="G54" s="45">
        <v>0</v>
      </c>
      <c r="H54" s="44">
        <v>0</v>
      </c>
      <c r="I54" s="45">
        <v>0</v>
      </c>
      <c r="J54" s="44">
        <v>1</v>
      </c>
      <c r="K54" s="57">
        <v>400</v>
      </c>
      <c r="L54" s="44">
        <v>0</v>
      </c>
      <c r="M54" s="57">
        <v>0</v>
      </c>
      <c r="N54" s="44">
        <v>0</v>
      </c>
      <c r="O54" s="57">
        <v>0</v>
      </c>
      <c r="P54" s="44">
        <v>0</v>
      </c>
      <c r="Q54" s="57">
        <v>0</v>
      </c>
      <c r="R54" s="44">
        <v>0</v>
      </c>
      <c r="S54" s="57">
        <v>0</v>
      </c>
      <c r="T54" s="44">
        <v>0</v>
      </c>
      <c r="U54" s="57">
        <v>0</v>
      </c>
      <c r="V54" s="265"/>
      <c r="W54" s="266"/>
      <c r="X54" s="267"/>
      <c r="Y54" s="266"/>
      <c r="Z54" s="267"/>
      <c r="AA54" s="268"/>
      <c r="AB54" s="50">
        <f>SUMIF($D$2:$AA$2, "No. of Dwelling Units Approved", D54:AA54)</f>
        <v>1</v>
      </c>
      <c r="AC54" s="51">
        <f t="shared" si="8"/>
        <v>400</v>
      </c>
    </row>
    <row r="55" spans="1:29" x14ac:dyDescent="0.2">
      <c r="A55" s="67"/>
      <c r="B55" s="67"/>
      <c r="C55" s="44" t="s">
        <v>14</v>
      </c>
      <c r="D55" s="44" t="s">
        <v>22</v>
      </c>
      <c r="E55" s="45">
        <v>0</v>
      </c>
      <c r="F55" s="44" t="s">
        <v>22</v>
      </c>
      <c r="G55" s="45">
        <v>0</v>
      </c>
      <c r="H55" s="44" t="s">
        <v>22</v>
      </c>
      <c r="I55" s="45">
        <v>0</v>
      </c>
      <c r="J55" s="44" t="s">
        <v>22</v>
      </c>
      <c r="K55" s="57">
        <v>34</v>
      </c>
      <c r="L55" s="44" t="s">
        <v>22</v>
      </c>
      <c r="M55" s="57">
        <v>0</v>
      </c>
      <c r="N55" s="44" t="s">
        <v>22</v>
      </c>
      <c r="O55" s="57">
        <v>0</v>
      </c>
      <c r="P55" s="44" t="s">
        <v>22</v>
      </c>
      <c r="Q55" s="57">
        <v>154</v>
      </c>
      <c r="R55" s="44" t="s">
        <v>22</v>
      </c>
      <c r="S55" s="57">
        <v>0</v>
      </c>
      <c r="T55" s="44" t="s">
        <v>22</v>
      </c>
      <c r="U55" s="57">
        <v>0</v>
      </c>
      <c r="V55" s="265"/>
      <c r="W55" s="266"/>
      <c r="X55" s="267"/>
      <c r="Y55" s="266"/>
      <c r="Z55" s="267"/>
      <c r="AA55" s="268"/>
      <c r="AB55" s="52" t="s">
        <v>22</v>
      </c>
      <c r="AC55" s="51">
        <f t="shared" si="8"/>
        <v>188</v>
      </c>
    </row>
    <row r="56" spans="1:29" x14ac:dyDescent="0.2">
      <c r="A56" s="67"/>
      <c r="B56" s="67"/>
      <c r="C56" s="44" t="s">
        <v>15</v>
      </c>
      <c r="D56" s="44" t="s">
        <v>22</v>
      </c>
      <c r="E56" s="45">
        <v>0</v>
      </c>
      <c r="F56" s="44" t="s">
        <v>22</v>
      </c>
      <c r="G56" s="45">
        <v>0</v>
      </c>
      <c r="H56" s="44" t="s">
        <v>22</v>
      </c>
      <c r="I56" s="45">
        <v>0</v>
      </c>
      <c r="J56" s="44" t="s">
        <v>22</v>
      </c>
      <c r="K56" s="57">
        <v>434</v>
      </c>
      <c r="L56" s="44" t="s">
        <v>22</v>
      </c>
      <c r="M56" s="57">
        <v>0</v>
      </c>
      <c r="N56" s="44" t="s">
        <v>22</v>
      </c>
      <c r="O56" s="57">
        <v>0</v>
      </c>
      <c r="P56" s="44" t="s">
        <v>22</v>
      </c>
      <c r="Q56" s="57">
        <v>154</v>
      </c>
      <c r="R56" s="44" t="s">
        <v>22</v>
      </c>
      <c r="S56" s="57">
        <v>0</v>
      </c>
      <c r="T56" s="44" t="s">
        <v>22</v>
      </c>
      <c r="U56" s="57">
        <v>0</v>
      </c>
      <c r="V56" s="265"/>
      <c r="W56" s="266"/>
      <c r="X56" s="267"/>
      <c r="Y56" s="266"/>
      <c r="Z56" s="267"/>
      <c r="AA56" s="268"/>
      <c r="AB56" s="52" t="s">
        <v>22</v>
      </c>
      <c r="AC56" s="51">
        <f t="shared" si="8"/>
        <v>588</v>
      </c>
    </row>
    <row r="57" spans="1:29" x14ac:dyDescent="0.2">
      <c r="A57" s="67"/>
      <c r="B57" s="67"/>
      <c r="C57" s="44" t="s">
        <v>16</v>
      </c>
      <c r="D57" s="44" t="s">
        <v>22</v>
      </c>
      <c r="E57" s="45">
        <v>0</v>
      </c>
      <c r="F57" s="44" t="s">
        <v>22</v>
      </c>
      <c r="G57" s="45">
        <v>0</v>
      </c>
      <c r="H57" s="44" t="s">
        <v>22</v>
      </c>
      <c r="I57" s="45">
        <v>0</v>
      </c>
      <c r="J57" s="44" t="s">
        <v>22</v>
      </c>
      <c r="K57" s="57">
        <v>0</v>
      </c>
      <c r="L57" s="44" t="s">
        <v>22</v>
      </c>
      <c r="M57" s="57">
        <v>0</v>
      </c>
      <c r="N57" s="44" t="s">
        <v>22</v>
      </c>
      <c r="O57" s="57">
        <v>0</v>
      </c>
      <c r="P57" s="44" t="s">
        <v>22</v>
      </c>
      <c r="Q57" s="57">
        <v>230</v>
      </c>
      <c r="R57" s="44" t="s">
        <v>22</v>
      </c>
      <c r="S57" s="57">
        <v>0</v>
      </c>
      <c r="T57" s="44" t="s">
        <v>22</v>
      </c>
      <c r="U57" s="57">
        <v>6446</v>
      </c>
      <c r="V57" s="261"/>
      <c r="W57" s="262"/>
      <c r="X57" s="263"/>
      <c r="Y57" s="262"/>
      <c r="Z57" s="263"/>
      <c r="AA57" s="264"/>
      <c r="AB57" s="52" t="s">
        <v>22</v>
      </c>
      <c r="AC57" s="51">
        <f t="shared" si="8"/>
        <v>6676</v>
      </c>
    </row>
    <row r="58" spans="1:29" x14ac:dyDescent="0.2">
      <c r="A58" s="67"/>
      <c r="B58" s="67"/>
      <c r="C58" s="44" t="s">
        <v>17</v>
      </c>
      <c r="D58" s="44" t="s">
        <v>22</v>
      </c>
      <c r="E58" s="45">
        <v>0</v>
      </c>
      <c r="F58" s="44" t="s">
        <v>22</v>
      </c>
      <c r="G58" s="45">
        <v>0</v>
      </c>
      <c r="H58" s="44" t="s">
        <v>22</v>
      </c>
      <c r="I58" s="45">
        <v>0</v>
      </c>
      <c r="J58" s="44" t="s">
        <v>22</v>
      </c>
      <c r="K58" s="57">
        <v>434</v>
      </c>
      <c r="L58" s="44" t="s">
        <v>22</v>
      </c>
      <c r="M58" s="57">
        <v>0</v>
      </c>
      <c r="N58" s="44" t="s">
        <v>22</v>
      </c>
      <c r="O58" s="57">
        <v>0</v>
      </c>
      <c r="P58" s="44" t="s">
        <v>22</v>
      </c>
      <c r="Q58" s="57">
        <v>384</v>
      </c>
      <c r="R58" s="44" t="s">
        <v>22</v>
      </c>
      <c r="S58" s="57">
        <v>0</v>
      </c>
      <c r="T58" s="44" t="s">
        <v>22</v>
      </c>
      <c r="U58" s="57">
        <v>6446</v>
      </c>
      <c r="V58" s="261"/>
      <c r="W58" s="262"/>
      <c r="X58" s="263"/>
      <c r="Y58" s="262"/>
      <c r="Z58" s="263"/>
      <c r="AA58" s="264"/>
      <c r="AB58" s="52" t="s">
        <v>22</v>
      </c>
      <c r="AC58" s="51">
        <f t="shared" si="8"/>
        <v>7264</v>
      </c>
    </row>
    <row r="59" spans="1:29" x14ac:dyDescent="0.2">
      <c r="A59" s="240" t="s">
        <v>66</v>
      </c>
      <c r="B59" s="84" t="s">
        <v>36</v>
      </c>
      <c r="C59" s="46" t="s">
        <v>18</v>
      </c>
      <c r="D59" s="46">
        <f t="shared" ref="D59:AA59" si="16">D27+D35+D43+D51</f>
        <v>29</v>
      </c>
      <c r="E59" s="47">
        <f t="shared" si="16"/>
        <v>8838</v>
      </c>
      <c r="F59" s="46">
        <f t="shared" si="16"/>
        <v>32</v>
      </c>
      <c r="G59" s="47">
        <f t="shared" si="16"/>
        <v>10712</v>
      </c>
      <c r="H59" s="46">
        <f t="shared" si="16"/>
        <v>19</v>
      </c>
      <c r="I59" s="47">
        <f t="shared" si="16"/>
        <v>5512</v>
      </c>
      <c r="J59" s="46">
        <f t="shared" si="16"/>
        <v>36</v>
      </c>
      <c r="K59" s="47">
        <f t="shared" si="16"/>
        <v>11176</v>
      </c>
      <c r="L59" s="46">
        <f t="shared" si="16"/>
        <v>20</v>
      </c>
      <c r="M59" s="47">
        <f t="shared" si="16"/>
        <v>5568</v>
      </c>
      <c r="N59" s="46">
        <f t="shared" si="16"/>
        <v>15</v>
      </c>
      <c r="O59" s="47">
        <f t="shared" si="16"/>
        <v>5824</v>
      </c>
      <c r="P59" s="46">
        <f t="shared" si="16"/>
        <v>41</v>
      </c>
      <c r="Q59" s="47">
        <f t="shared" si="16"/>
        <v>12895</v>
      </c>
      <c r="R59" s="46">
        <f t="shared" si="16"/>
        <v>26</v>
      </c>
      <c r="S59" s="47">
        <f t="shared" si="16"/>
        <v>8382</v>
      </c>
      <c r="T59" s="46">
        <f t="shared" si="16"/>
        <v>22</v>
      </c>
      <c r="U59" s="47">
        <f t="shared" si="16"/>
        <v>6317</v>
      </c>
      <c r="V59" s="265"/>
      <c r="W59" s="266"/>
      <c r="X59" s="267"/>
      <c r="Y59" s="266"/>
      <c r="Z59" s="267"/>
      <c r="AA59" s="268"/>
      <c r="AB59" s="46">
        <f>SUMIF($D$2:$AA$2, "No. of Dwelling Units Approved", D59:AA59)</f>
        <v>240</v>
      </c>
      <c r="AC59" s="47">
        <f t="shared" si="8"/>
        <v>75224</v>
      </c>
    </row>
    <row r="60" spans="1:29" x14ac:dyDescent="0.2">
      <c r="A60" s="240"/>
      <c r="B60" s="84"/>
      <c r="C60" s="46" t="s">
        <v>109</v>
      </c>
      <c r="D60" s="46">
        <f t="shared" ref="D60:AA60" si="17">D28+D36+D44+D52</f>
        <v>0</v>
      </c>
      <c r="E60" s="47">
        <f t="shared" si="17"/>
        <v>0</v>
      </c>
      <c r="F60" s="46">
        <f t="shared" si="17"/>
        <v>2</v>
      </c>
      <c r="G60" s="47">
        <f t="shared" si="17"/>
        <v>785</v>
      </c>
      <c r="H60" s="46">
        <f t="shared" si="17"/>
        <v>0</v>
      </c>
      <c r="I60" s="47">
        <f t="shared" si="17"/>
        <v>0</v>
      </c>
      <c r="J60" s="46">
        <f t="shared" si="17"/>
        <v>0</v>
      </c>
      <c r="K60" s="47">
        <f t="shared" si="17"/>
        <v>0</v>
      </c>
      <c r="L60" s="46">
        <f t="shared" si="17"/>
        <v>0</v>
      </c>
      <c r="M60" s="47">
        <f t="shared" si="17"/>
        <v>0</v>
      </c>
      <c r="N60" s="46">
        <f t="shared" si="17"/>
        <v>0</v>
      </c>
      <c r="O60" s="47">
        <f t="shared" si="17"/>
        <v>0</v>
      </c>
      <c r="P60" s="46">
        <f t="shared" si="17"/>
        <v>7</v>
      </c>
      <c r="Q60" s="47">
        <f t="shared" si="17"/>
        <v>2051</v>
      </c>
      <c r="R60" s="46">
        <f t="shared" si="17"/>
        <v>4</v>
      </c>
      <c r="S60" s="47">
        <f t="shared" si="17"/>
        <v>690</v>
      </c>
      <c r="T60" s="46">
        <f t="shared" si="17"/>
        <v>0</v>
      </c>
      <c r="U60" s="47">
        <f t="shared" si="17"/>
        <v>0</v>
      </c>
      <c r="V60" s="265"/>
      <c r="W60" s="266"/>
      <c r="X60" s="267"/>
      <c r="Y60" s="266"/>
      <c r="Z60" s="267"/>
      <c r="AA60" s="268"/>
      <c r="AB60" s="46">
        <f>SUMIF($D$2:$AA$2, "No. of Dwelling Units Approved", D60:AA60)</f>
        <v>13</v>
      </c>
      <c r="AC60" s="47">
        <f t="shared" si="8"/>
        <v>3526</v>
      </c>
    </row>
    <row r="61" spans="1:29" x14ac:dyDescent="0.2">
      <c r="A61" s="240"/>
      <c r="B61" s="84"/>
      <c r="C61" s="46" t="s">
        <v>110</v>
      </c>
      <c r="D61" s="46">
        <f t="shared" ref="D61:AA61" si="18">D29+D37+D45+D53</f>
        <v>0</v>
      </c>
      <c r="E61" s="47">
        <f t="shared" si="18"/>
        <v>0</v>
      </c>
      <c r="F61" s="46">
        <f t="shared" si="18"/>
        <v>0</v>
      </c>
      <c r="G61" s="47">
        <f t="shared" si="18"/>
        <v>0</v>
      </c>
      <c r="H61" s="46">
        <f t="shared" si="18"/>
        <v>0</v>
      </c>
      <c r="I61" s="47">
        <f t="shared" si="18"/>
        <v>0</v>
      </c>
      <c r="J61" s="46">
        <f t="shared" si="18"/>
        <v>0</v>
      </c>
      <c r="K61" s="47">
        <f t="shared" si="18"/>
        <v>0</v>
      </c>
      <c r="L61" s="46">
        <f t="shared" si="18"/>
        <v>0</v>
      </c>
      <c r="M61" s="47">
        <f t="shared" si="18"/>
        <v>0</v>
      </c>
      <c r="N61" s="46">
        <f t="shared" si="18"/>
        <v>0</v>
      </c>
      <c r="O61" s="47">
        <f t="shared" si="18"/>
        <v>0</v>
      </c>
      <c r="P61" s="46">
        <f t="shared" si="18"/>
        <v>0</v>
      </c>
      <c r="Q61" s="47">
        <f t="shared" si="18"/>
        <v>0</v>
      </c>
      <c r="R61" s="46">
        <f t="shared" si="18"/>
        <v>0</v>
      </c>
      <c r="S61" s="47">
        <f t="shared" si="18"/>
        <v>0</v>
      </c>
      <c r="T61" s="46">
        <f t="shared" si="18"/>
        <v>0</v>
      </c>
      <c r="U61" s="47">
        <f t="shared" si="18"/>
        <v>0</v>
      </c>
      <c r="V61" s="265"/>
      <c r="W61" s="266"/>
      <c r="X61" s="267"/>
      <c r="Y61" s="266"/>
      <c r="Z61" s="267"/>
      <c r="AA61" s="268"/>
      <c r="AB61" s="46">
        <f>SUMIF($D$2:$AA$2, "No. of Dwelling Units Approved", D61:AA61)</f>
        <v>0</v>
      </c>
      <c r="AC61" s="47">
        <f t="shared" ref="AC61" si="19">SUMIF($D$2:$AA$2, "Value of Approvals ($000)", D61:AA61)</f>
        <v>0</v>
      </c>
    </row>
    <row r="62" spans="1:29" x14ac:dyDescent="0.2">
      <c r="A62" s="240"/>
      <c r="B62" s="46"/>
      <c r="C62" s="46" t="s">
        <v>19</v>
      </c>
      <c r="D62" s="46">
        <f t="shared" ref="D62:AA62" si="20">D30+D38+D46+D54</f>
        <v>29</v>
      </c>
      <c r="E62" s="47">
        <f t="shared" si="20"/>
        <v>8838</v>
      </c>
      <c r="F62" s="46">
        <f t="shared" si="20"/>
        <v>34</v>
      </c>
      <c r="G62" s="47">
        <f t="shared" si="20"/>
        <v>11497</v>
      </c>
      <c r="H62" s="46">
        <f t="shared" si="20"/>
        <v>19</v>
      </c>
      <c r="I62" s="47">
        <f t="shared" si="20"/>
        <v>5512</v>
      </c>
      <c r="J62" s="46">
        <f t="shared" si="20"/>
        <v>36</v>
      </c>
      <c r="K62" s="47">
        <f t="shared" si="20"/>
        <v>11176</v>
      </c>
      <c r="L62" s="46">
        <f t="shared" si="20"/>
        <v>20</v>
      </c>
      <c r="M62" s="47">
        <f t="shared" si="20"/>
        <v>5568</v>
      </c>
      <c r="N62" s="46">
        <f t="shared" si="20"/>
        <v>15</v>
      </c>
      <c r="O62" s="47">
        <f t="shared" si="20"/>
        <v>5824</v>
      </c>
      <c r="P62" s="46">
        <f t="shared" si="20"/>
        <v>48</v>
      </c>
      <c r="Q62" s="47">
        <f t="shared" si="20"/>
        <v>14946</v>
      </c>
      <c r="R62" s="46">
        <f t="shared" si="20"/>
        <v>30</v>
      </c>
      <c r="S62" s="47">
        <f t="shared" si="20"/>
        <v>9072</v>
      </c>
      <c r="T62" s="46">
        <f t="shared" si="20"/>
        <v>22</v>
      </c>
      <c r="U62" s="47">
        <f t="shared" si="20"/>
        <v>6317</v>
      </c>
      <c r="V62" s="261"/>
      <c r="W62" s="262"/>
      <c r="X62" s="263"/>
      <c r="Y62" s="262"/>
      <c r="Z62" s="263"/>
      <c r="AA62" s="264"/>
      <c r="AB62" s="46">
        <f>SUMIF($D$2:$AA$2, "No. of Dwelling Units Approved", D62:AA62)</f>
        <v>253</v>
      </c>
      <c r="AC62" s="47">
        <f t="shared" si="8"/>
        <v>78750</v>
      </c>
    </row>
    <row r="63" spans="1:29" x14ac:dyDescent="0.2">
      <c r="A63" s="240"/>
      <c r="B63" s="46"/>
      <c r="C63" s="46" t="s">
        <v>14</v>
      </c>
      <c r="D63" s="46" t="s">
        <v>22</v>
      </c>
      <c r="E63" s="47">
        <f>E31+E39+E47+E55</f>
        <v>2302</v>
      </c>
      <c r="F63" s="46" t="s">
        <v>22</v>
      </c>
      <c r="G63" s="47">
        <f>G31+G39+G47+G55</f>
        <v>1935</v>
      </c>
      <c r="H63" s="46" t="s">
        <v>22</v>
      </c>
      <c r="I63" s="47">
        <f>I31+I39+I47+I55</f>
        <v>1712</v>
      </c>
      <c r="J63" s="46" t="s">
        <v>22</v>
      </c>
      <c r="K63" s="47">
        <f>K31+K39+K47+K55</f>
        <v>3915</v>
      </c>
      <c r="L63" s="46" t="s">
        <v>22</v>
      </c>
      <c r="M63" s="47">
        <f>M31+M39+M47+M55</f>
        <v>2949</v>
      </c>
      <c r="N63" s="46" t="s">
        <v>22</v>
      </c>
      <c r="O63" s="47">
        <f>O31+O39+O47+O55</f>
        <v>762</v>
      </c>
      <c r="P63" s="46" t="s">
        <v>22</v>
      </c>
      <c r="Q63" s="47">
        <f>Q31+Q39+Q47+Q55</f>
        <v>3266</v>
      </c>
      <c r="R63" s="46" t="s">
        <v>22</v>
      </c>
      <c r="S63" s="47">
        <f>S31+S39+S47+S55</f>
        <v>3861</v>
      </c>
      <c r="T63" s="46" t="s">
        <v>22</v>
      </c>
      <c r="U63" s="47">
        <f>U31+U39+U47+U55</f>
        <v>2634</v>
      </c>
      <c r="V63" s="261"/>
      <c r="W63" s="262"/>
      <c r="X63" s="263"/>
      <c r="Y63" s="262"/>
      <c r="Z63" s="263"/>
      <c r="AA63" s="264"/>
      <c r="AB63" s="46" t="s">
        <v>22</v>
      </c>
      <c r="AC63" s="47">
        <f t="shared" si="8"/>
        <v>23336</v>
      </c>
    </row>
    <row r="64" spans="1:29" x14ac:dyDescent="0.2">
      <c r="A64" s="240"/>
      <c r="B64" s="46"/>
      <c r="C64" s="46" t="s">
        <v>15</v>
      </c>
      <c r="D64" s="46" t="s">
        <v>22</v>
      </c>
      <c r="E64" s="47">
        <f>E32+E40+E48+E56</f>
        <v>11141</v>
      </c>
      <c r="F64" s="46" t="s">
        <v>22</v>
      </c>
      <c r="G64" s="47">
        <f>G32+G40+G48+G56</f>
        <v>13432</v>
      </c>
      <c r="H64" s="46" t="s">
        <v>22</v>
      </c>
      <c r="I64" s="47">
        <f>I32+I40+I48+I56</f>
        <v>7224</v>
      </c>
      <c r="J64" s="46" t="s">
        <v>22</v>
      </c>
      <c r="K64" s="47">
        <f>K32+K40+K48+K56</f>
        <v>15090</v>
      </c>
      <c r="L64" s="46" t="s">
        <v>22</v>
      </c>
      <c r="M64" s="47">
        <f>M32+M40+M48+M56</f>
        <v>8519</v>
      </c>
      <c r="N64" s="46" t="s">
        <v>22</v>
      </c>
      <c r="O64" s="47">
        <f>O32+O40+O48+O56</f>
        <v>6585</v>
      </c>
      <c r="P64" s="46" t="s">
        <v>22</v>
      </c>
      <c r="Q64" s="47">
        <f>Q32+Q40+Q48+Q56</f>
        <v>18212</v>
      </c>
      <c r="R64" s="46" t="s">
        <v>22</v>
      </c>
      <c r="S64" s="47">
        <f>S32+S40+S48+S56</f>
        <v>12931</v>
      </c>
      <c r="T64" s="46" t="s">
        <v>22</v>
      </c>
      <c r="U64" s="47">
        <f>U32+U40+U48+U56</f>
        <v>8950</v>
      </c>
      <c r="V64" s="265"/>
      <c r="W64" s="266"/>
      <c r="X64" s="267"/>
      <c r="Y64" s="266"/>
      <c r="Z64" s="267"/>
      <c r="AA64" s="268"/>
      <c r="AB64" s="46" t="s">
        <v>22</v>
      </c>
      <c r="AC64" s="47">
        <f t="shared" si="8"/>
        <v>102084</v>
      </c>
    </row>
    <row r="65" spans="1:30" x14ac:dyDescent="0.2">
      <c r="A65" s="240"/>
      <c r="B65" s="46"/>
      <c r="C65" s="46" t="s">
        <v>16</v>
      </c>
      <c r="D65" s="46" t="s">
        <v>22</v>
      </c>
      <c r="E65" s="47">
        <f>E33+E41+E49+E57</f>
        <v>7088</v>
      </c>
      <c r="F65" s="46" t="s">
        <v>22</v>
      </c>
      <c r="G65" s="47">
        <f>G33+G41+G49+G57</f>
        <v>49144</v>
      </c>
      <c r="H65" s="46" t="s">
        <v>22</v>
      </c>
      <c r="I65" s="47">
        <f>I33+I41+I49+I57</f>
        <v>10137</v>
      </c>
      <c r="J65" s="46" t="s">
        <v>22</v>
      </c>
      <c r="K65" s="47">
        <f>K33+K41+K49+K57</f>
        <v>5163</v>
      </c>
      <c r="L65" s="46" t="s">
        <v>22</v>
      </c>
      <c r="M65" s="47">
        <f>M33+M41+M49+M57</f>
        <v>2508</v>
      </c>
      <c r="N65" s="46" t="s">
        <v>22</v>
      </c>
      <c r="O65" s="47">
        <f>O33+O41+O49+O57</f>
        <v>28984</v>
      </c>
      <c r="P65" s="46" t="s">
        <v>22</v>
      </c>
      <c r="Q65" s="47">
        <f>Q33+Q41+Q49+Q57</f>
        <v>12076</v>
      </c>
      <c r="R65" s="46" t="s">
        <v>22</v>
      </c>
      <c r="S65" s="47">
        <f>S33+S41+S49+S57</f>
        <v>52830</v>
      </c>
      <c r="T65" s="46" t="s">
        <v>22</v>
      </c>
      <c r="U65" s="47">
        <f>U33+U41+U49+U57</f>
        <v>18717</v>
      </c>
      <c r="V65" s="265"/>
      <c r="W65" s="266"/>
      <c r="X65" s="267"/>
      <c r="Y65" s="266"/>
      <c r="Z65" s="267"/>
      <c r="AA65" s="268"/>
      <c r="AB65" s="46" t="s">
        <v>22</v>
      </c>
      <c r="AC65" s="47">
        <f t="shared" si="8"/>
        <v>186647</v>
      </c>
    </row>
    <row r="66" spans="1:30" x14ac:dyDescent="0.2">
      <c r="A66" s="240"/>
      <c r="B66" s="46"/>
      <c r="C66" s="46" t="s">
        <v>17</v>
      </c>
      <c r="D66" s="46" t="s">
        <v>22</v>
      </c>
      <c r="E66" s="47">
        <f>E34+E42+E50+E58</f>
        <v>18228</v>
      </c>
      <c r="F66" s="46" t="s">
        <v>22</v>
      </c>
      <c r="G66" s="47">
        <f>G34+G42+G50+G58</f>
        <v>62576</v>
      </c>
      <c r="H66" s="46" t="s">
        <v>22</v>
      </c>
      <c r="I66" s="47">
        <f>I34+I42+I50+I58</f>
        <v>17361</v>
      </c>
      <c r="J66" s="46" t="s">
        <v>22</v>
      </c>
      <c r="K66" s="47">
        <f>K34+K42+K50+K58</f>
        <v>20253</v>
      </c>
      <c r="L66" s="46" t="s">
        <v>22</v>
      </c>
      <c r="M66" s="47">
        <f>M34+M42+M50+M58</f>
        <v>11027</v>
      </c>
      <c r="N66" s="46" t="s">
        <v>22</v>
      </c>
      <c r="O66" s="47">
        <f>O34+O42+O50+O58</f>
        <v>35569</v>
      </c>
      <c r="P66" s="46" t="s">
        <v>22</v>
      </c>
      <c r="Q66" s="47">
        <f>Q34+Q42+Q50+Q58</f>
        <v>30287</v>
      </c>
      <c r="R66" s="46" t="s">
        <v>22</v>
      </c>
      <c r="S66" s="47">
        <f>S34+S42+S50+S58</f>
        <v>65761</v>
      </c>
      <c r="T66" s="46" t="s">
        <v>22</v>
      </c>
      <c r="U66" s="47">
        <f>U34+U42+U50+U58</f>
        <v>27668</v>
      </c>
      <c r="V66" s="265"/>
      <c r="W66" s="266"/>
      <c r="X66" s="267"/>
      <c r="Y66" s="266"/>
      <c r="Z66" s="267"/>
      <c r="AA66" s="268"/>
      <c r="AB66" s="46" t="s">
        <v>22</v>
      </c>
      <c r="AC66" s="47">
        <f t="shared" si="8"/>
        <v>288730</v>
      </c>
    </row>
    <row r="67" spans="1:30" x14ac:dyDescent="0.2">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85"/>
      <c r="AC67" s="86"/>
    </row>
    <row r="68" spans="1:30" x14ac:dyDescent="0.2">
      <c r="A68" s="65" t="s">
        <v>95</v>
      </c>
      <c r="B68" s="65"/>
      <c r="C68" s="65"/>
      <c r="D68" s="65"/>
      <c r="E68" s="62"/>
      <c r="F68" s="65"/>
      <c r="G68" s="62"/>
      <c r="H68" s="62"/>
      <c r="I68" s="62"/>
      <c r="J68" s="65"/>
      <c r="K68" s="65"/>
      <c r="L68" s="65"/>
      <c r="M68" s="65"/>
      <c r="N68" s="65"/>
      <c r="O68" s="65"/>
      <c r="P68" s="65"/>
      <c r="Q68" s="65"/>
      <c r="R68" s="65"/>
      <c r="S68" s="65"/>
      <c r="T68" s="65"/>
      <c r="U68" s="65"/>
      <c r="V68" s="65"/>
      <c r="W68" s="65"/>
      <c r="X68" s="65"/>
      <c r="Y68" s="65"/>
      <c r="Z68" s="65"/>
      <c r="AA68" s="65"/>
      <c r="AB68" s="65"/>
      <c r="AC68" s="65"/>
      <c r="AD68" s="87"/>
    </row>
    <row r="69" spans="1:30" x14ac:dyDescent="0.2">
      <c r="A69" s="87"/>
      <c r="B69" s="87"/>
      <c r="C69" s="87"/>
      <c r="D69" s="87"/>
      <c r="E69" s="63"/>
      <c r="F69" s="87"/>
      <c r="G69" s="63"/>
      <c r="H69" s="87"/>
      <c r="I69" s="63"/>
      <c r="J69" s="87"/>
      <c r="K69" s="63"/>
      <c r="L69" s="87"/>
      <c r="M69" s="87"/>
      <c r="N69" s="87"/>
      <c r="O69" s="87"/>
      <c r="P69" s="87"/>
      <c r="Q69" s="87"/>
      <c r="R69" s="87"/>
      <c r="S69" s="87"/>
      <c r="T69" s="87"/>
      <c r="U69" s="87"/>
      <c r="V69" s="87"/>
      <c r="W69" s="87"/>
      <c r="X69" s="87"/>
      <c r="Y69" s="87"/>
      <c r="Z69" s="87"/>
      <c r="AA69" s="87"/>
      <c r="AB69" s="88"/>
      <c r="AC69" s="88"/>
      <c r="AD69" s="87"/>
    </row>
    <row r="70" spans="1:30" x14ac:dyDescent="0.2">
      <c r="A70" s="32"/>
      <c r="B70" s="32"/>
      <c r="C70" s="32"/>
      <c r="D70" s="32"/>
      <c r="E70" s="64"/>
      <c r="F70" s="32"/>
      <c r="G70" s="64"/>
      <c r="H70" s="32"/>
      <c r="I70" s="64"/>
      <c r="J70" s="32"/>
      <c r="K70" s="64"/>
      <c r="L70" s="32"/>
      <c r="M70" s="32"/>
      <c r="N70" s="32"/>
      <c r="O70" s="32"/>
      <c r="P70" s="32"/>
      <c r="Q70" s="32"/>
      <c r="R70" s="32"/>
      <c r="S70" s="32"/>
      <c r="T70" s="32"/>
      <c r="U70" s="32"/>
      <c r="V70" s="32"/>
      <c r="W70" s="32"/>
      <c r="X70" s="32"/>
      <c r="Y70" s="32"/>
      <c r="Z70" s="32"/>
      <c r="AA70" s="32"/>
      <c r="AB70" s="89"/>
      <c r="AC70" s="89"/>
      <c r="AD70" s="32"/>
    </row>
    <row r="71" spans="1:30" x14ac:dyDescent="0.2">
      <c r="A71" s="32"/>
      <c r="B71" s="32"/>
      <c r="C71" s="32"/>
      <c r="D71" s="32"/>
      <c r="E71" s="64"/>
      <c r="F71" s="32"/>
      <c r="G71" s="64"/>
      <c r="H71" s="32"/>
      <c r="I71" s="64"/>
      <c r="J71" s="32"/>
      <c r="K71" s="64"/>
      <c r="L71" s="32"/>
      <c r="M71" s="32"/>
      <c r="N71" s="32"/>
      <c r="O71" s="32"/>
      <c r="P71" s="32"/>
      <c r="Q71" s="32"/>
      <c r="R71" s="32"/>
      <c r="S71" s="32"/>
      <c r="T71" s="32"/>
      <c r="U71" s="32"/>
      <c r="V71" s="32"/>
      <c r="W71" s="32"/>
      <c r="X71" s="32"/>
      <c r="Y71" s="32"/>
      <c r="Z71" s="32"/>
      <c r="AA71" s="32"/>
      <c r="AB71" s="89"/>
      <c r="AC71" s="89"/>
      <c r="AD71" s="32"/>
    </row>
    <row r="72" spans="1:30" x14ac:dyDescent="0.2">
      <c r="A72" s="32"/>
      <c r="B72" s="32"/>
      <c r="C72" s="32"/>
      <c r="D72" s="32"/>
      <c r="E72" s="64"/>
      <c r="F72" s="32"/>
      <c r="G72" s="64"/>
      <c r="H72" s="32"/>
      <c r="I72" s="64"/>
      <c r="J72" s="32"/>
      <c r="K72" s="64"/>
      <c r="L72" s="32"/>
      <c r="M72" s="32"/>
      <c r="N72" s="32"/>
      <c r="O72" s="32"/>
      <c r="P72" s="32"/>
      <c r="Q72" s="32"/>
      <c r="R72" s="32"/>
      <c r="S72" s="32"/>
      <c r="T72" s="32"/>
      <c r="U72" s="32"/>
      <c r="V72" s="32"/>
      <c r="W72" s="32"/>
      <c r="X72" s="32"/>
      <c r="Y72" s="32"/>
      <c r="Z72" s="32"/>
      <c r="AA72" s="32"/>
      <c r="AB72" s="89"/>
      <c r="AC72" s="89"/>
      <c r="AD72" s="32"/>
    </row>
    <row r="73" spans="1:30" x14ac:dyDescent="0.2">
      <c r="A73" s="32"/>
      <c r="B73" s="32"/>
      <c r="C73" s="32"/>
      <c r="D73" s="32"/>
      <c r="E73" s="64"/>
      <c r="F73" s="32"/>
      <c r="G73" s="64"/>
      <c r="H73" s="32"/>
      <c r="I73" s="64"/>
      <c r="J73" s="32"/>
      <c r="K73" s="64"/>
      <c r="L73" s="32"/>
      <c r="M73" s="32"/>
      <c r="N73" s="32"/>
      <c r="O73" s="32"/>
      <c r="P73" s="32"/>
      <c r="Q73" s="32"/>
      <c r="R73" s="32"/>
      <c r="S73" s="32"/>
      <c r="T73" s="32"/>
      <c r="U73" s="32"/>
      <c r="V73" s="32"/>
      <c r="W73" s="32"/>
      <c r="X73" s="32"/>
      <c r="Y73" s="32"/>
      <c r="Z73" s="32"/>
      <c r="AA73" s="32"/>
      <c r="AB73" s="89"/>
      <c r="AC73" s="89"/>
      <c r="AD73" s="32"/>
    </row>
    <row r="74" spans="1:30" x14ac:dyDescent="0.2">
      <c r="A74" s="32"/>
      <c r="B74" s="32"/>
      <c r="C74" s="32"/>
      <c r="D74" s="32"/>
      <c r="E74" s="64"/>
      <c r="F74" s="32"/>
      <c r="G74" s="64"/>
      <c r="H74" s="32"/>
      <c r="I74" s="64"/>
      <c r="J74" s="32"/>
      <c r="K74" s="64"/>
      <c r="L74" s="32"/>
      <c r="M74" s="32"/>
      <c r="N74" s="32"/>
      <c r="O74" s="32"/>
      <c r="P74" s="32"/>
      <c r="Q74" s="32"/>
      <c r="R74" s="32"/>
      <c r="S74" s="32"/>
      <c r="T74" s="32"/>
      <c r="U74" s="32"/>
      <c r="V74" s="32"/>
      <c r="W74" s="32"/>
      <c r="X74" s="32"/>
      <c r="Y74" s="32"/>
      <c r="Z74" s="32"/>
      <c r="AA74" s="32"/>
      <c r="AB74" s="89"/>
      <c r="AC74" s="89"/>
      <c r="AD74" s="32"/>
    </row>
    <row r="75" spans="1:30" x14ac:dyDescent="0.2">
      <c r="A75" s="32"/>
      <c r="B75" s="32"/>
      <c r="C75" s="32"/>
      <c r="D75" s="32"/>
      <c r="E75" s="64"/>
      <c r="F75" s="32"/>
      <c r="G75" s="64"/>
      <c r="H75" s="32"/>
      <c r="I75" s="64"/>
      <c r="J75" s="32"/>
      <c r="K75" s="64"/>
      <c r="L75" s="32"/>
      <c r="M75" s="32"/>
      <c r="N75" s="32"/>
      <c r="O75" s="32"/>
      <c r="P75" s="32"/>
      <c r="Q75" s="32"/>
      <c r="R75" s="32"/>
      <c r="S75" s="32"/>
      <c r="T75" s="32"/>
      <c r="U75" s="32"/>
      <c r="V75" s="32"/>
      <c r="W75" s="32"/>
      <c r="X75" s="32"/>
      <c r="Y75" s="32"/>
      <c r="Z75" s="32"/>
      <c r="AA75" s="32"/>
      <c r="AB75" s="89"/>
      <c r="AC75" s="89"/>
      <c r="AD75" s="32"/>
    </row>
    <row r="76" spans="1:30"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row>
    <row r="77" spans="1:30"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row>
  </sheetData>
  <mergeCells count="18">
    <mergeCell ref="P1:Q1"/>
    <mergeCell ref="R1:S1"/>
    <mergeCell ref="F1:G1"/>
    <mergeCell ref="H1:I1"/>
    <mergeCell ref="J1:K1"/>
    <mergeCell ref="L1:M1"/>
    <mergeCell ref="N1:O1"/>
    <mergeCell ref="A59:A66"/>
    <mergeCell ref="A1:A2"/>
    <mergeCell ref="B1:B2"/>
    <mergeCell ref="C1:C2"/>
    <mergeCell ref="D1:E1"/>
    <mergeCell ref="B19:B25"/>
    <mergeCell ref="T1:U1"/>
    <mergeCell ref="V1:W1"/>
    <mergeCell ref="X1:Y1"/>
    <mergeCell ref="Z1:AA1"/>
    <mergeCell ref="AB1:A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Contents</vt:lpstr>
      <vt:lpstr>Summary</vt:lpstr>
      <vt:lpstr>Queensland</vt:lpstr>
      <vt:lpstr>Brisbane &amp; Surrounds</vt:lpstr>
      <vt:lpstr>Gold Coast</vt:lpstr>
      <vt:lpstr>Sunshine Coast</vt:lpstr>
      <vt:lpstr>Darling Downs &amp; South West Qld</vt:lpstr>
      <vt:lpstr>Burnett &amp; Wide Bay</vt:lpstr>
      <vt:lpstr>Central Queensland</vt:lpstr>
      <vt:lpstr>Mackay &amp; Whitsunday</vt:lpstr>
      <vt:lpstr>North Queensland</vt:lpstr>
      <vt:lpstr>Far North Queensland</vt:lpstr>
      <vt:lpstr>'Sunshine Coast'!Print_Area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Sarah.Kearney</dc:creator>
  <cp:lastModifiedBy>Dyan Johnson</cp:lastModifiedBy>
  <cp:lastPrinted>2012-02-10T05:04:59Z</cp:lastPrinted>
  <dcterms:created xsi:type="dcterms:W3CDTF">2011-10-24T05:36:37Z</dcterms:created>
  <dcterms:modified xsi:type="dcterms:W3CDTF">2019-09-19T02:36:55Z</dcterms:modified>
</cp:coreProperties>
</file>